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activeTab="5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  <sheet name="Пр.14" sheetId="7" r:id="rId7"/>
    <sheet name="Инобл" sheetId="8" r:id="rId8"/>
  </sheets>
  <definedNames>
    <definedName name="_xlnm.Print_Titles" localSheetId="7">'Инобл'!$3:$3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<sst xmlns="http://schemas.openxmlformats.org/spreadsheetml/2006/main" count="893" uniqueCount="193">
  <si>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</si>
  <si>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</si>
  <si>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</si>
  <si>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</si>
  <si>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</si>
  <si>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</si>
  <si>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</si>
  <si>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</si>
  <si>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</si>
  <si>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</si>
  <si>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</si>
  <si>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</si>
  <si>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</si>
  <si>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</si>
  <si>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</si>
  <si>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</si>
  <si>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</si>
  <si>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</si>
  <si>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</si>
  <si>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</si>
  <si>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</si>
  <si>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</si>
  <si>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</si>
  <si>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</si>
  <si>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</si>
  <si>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</si>
  <si>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</si>
  <si>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</si>
  <si>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</si>
  <si>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ГОАУЗ "МОКДЦ"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</si>
  <si>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</si>
  <si>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</si>
  <si>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</si>
  <si>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</si>
  <si>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</si>
  <si>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</si>
  <si>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</si>
  <si>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</si>
  <si>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</si>
  <si>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</si>
  <si>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</si>
  <si>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</si>
  <si>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</si>
  <si>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</si>
  <si>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</si>
  <si>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</si>
  <si>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</si>
  <si>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НУЗ "Отделенченская поликлиника" ОАО РЖД</t>
  </si>
  <si>
    <t>НУЗ "Узловая больница" ОАО РЖД</t>
  </si>
  <si>
    <t>ООО "АСД МС"</t>
  </si>
  <si>
    <t>II</t>
  </si>
  <si>
    <t>Женские консультации:</t>
  </si>
  <si>
    <t>ГОБУЗ "МГКБСМП"</t>
  </si>
  <si>
    <t>НУЗ "Отделенческая поликлиника" ОАО РЖД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</si>
  <si>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</si>
  <si>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</si>
  <si>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</si>
  <si>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</si>
  <si>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</si>
  <si>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</si>
  <si>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</si>
  <si>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</si>
  <si>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</si>
  <si>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</si>
  <si>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</si>
  <si>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</si>
  <si>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</si>
  <si>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503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</si>
  <si>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</si>
  <si>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</si>
  <si>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</si>
  <si>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</si>
  <si>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</si>
  <si>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</si>
  <si>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</si>
  <si>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</si>
  <si>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</si>
  <si>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</si>
  <si>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</si>
  <si>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</si>
  <si>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</si>
  <si>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</si>
  <si>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</si>
  <si>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</si>
  <si>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</si>
  <si>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</si>
  <si>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</si>
  <si>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</si>
  <si>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</si>
  <si>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</si>
  <si>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</si>
  <si>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</si>
  <si>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</si>
  <si>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</si>
  <si>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</si>
  <si>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</si>
  <si>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</si>
  <si>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</si>
  <si>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</si>
  <si>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</si>
  <si>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</si>
  <si>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</si>
  <si>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</si>
  <si>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</si>
  <si>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</si>
  <si>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</si>
  <si>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</si>
  <si>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</si>
  <si>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</si>
  <si>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</si>
  <si>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</si>
  <si>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</si>
  <si>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</si>
  <si>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</si>
  <si>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</si>
  <si>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</si>
  <si>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</si>
  <si>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</si>
  <si>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</si>
  <si>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</si>
  <si>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</si>
  <si>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</si>
  <si>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</si>
  <si>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</si>
  <si>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</si>
  <si>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</si>
  <si>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</si>
  <si>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</si>
  <si>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</si>
  <si>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</si>
  <si>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</si>
  <si>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</si>
  <si>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 xml:space="preserve">Отчет о численности застрахованных </t>
  </si>
  <si>
    <t>Приложение № 11.1</t>
  </si>
  <si>
    <t xml:space="preserve">по территориям в разрезе СМО </t>
  </si>
  <si>
    <t xml:space="preserve">к "Порядку предоставления отчетных данных в </t>
  </si>
  <si>
    <t>ТФОМС Мурманской области"</t>
  </si>
  <si>
    <t>утвержденному приказом ТФОМС</t>
  </si>
  <si>
    <t>Мурманской области</t>
  </si>
  <si>
    <t>от 29 января 2015 г. № 16</t>
  </si>
  <si>
    <t>№ пп</t>
  </si>
  <si>
    <t>Территории</t>
  </si>
  <si>
    <t>Численность застрахованных по области</t>
  </si>
  <si>
    <t xml:space="preserve">всего </t>
  </si>
  <si>
    <t>работающие</t>
  </si>
  <si>
    <t>неработающие</t>
  </si>
  <si>
    <t xml:space="preserve">   в том числе:</t>
  </si>
  <si>
    <t xml:space="preserve"> ЗАО "Капитал МС"</t>
  </si>
  <si>
    <t>1.</t>
  </si>
  <si>
    <t>2.</t>
  </si>
  <si>
    <t>ЗАТО Североморск</t>
  </si>
  <si>
    <t>3.</t>
  </si>
  <si>
    <t>ЗАТО Островной</t>
  </si>
  <si>
    <t>4.</t>
  </si>
  <si>
    <t>5.</t>
  </si>
  <si>
    <t>ЗАТО Видяево</t>
  </si>
  <si>
    <t>6.</t>
  </si>
  <si>
    <t>7.</t>
  </si>
  <si>
    <t xml:space="preserve">ЗАТО Александровск т.о. Полярный                                               </t>
  </si>
  <si>
    <t>8.</t>
  </si>
  <si>
    <t xml:space="preserve">ЗАТО Александровск т.о. Гаджиево                                             </t>
  </si>
  <si>
    <t>9.</t>
  </si>
  <si>
    <t xml:space="preserve">ЗАТО Александровск т.о.Снежногорск                                            </t>
  </si>
  <si>
    <t>10.</t>
  </si>
  <si>
    <t>ЗАТО Заозерск</t>
  </si>
  <si>
    <t>11.</t>
  </si>
  <si>
    <t>12.</t>
  </si>
  <si>
    <t>13.</t>
  </si>
  <si>
    <t>Кандалакшский р-н</t>
  </si>
  <si>
    <t>14.</t>
  </si>
  <si>
    <t>15.</t>
  </si>
  <si>
    <t>Терский р-он</t>
  </si>
  <si>
    <t>16.</t>
  </si>
  <si>
    <t>17.</t>
  </si>
  <si>
    <t>18.</t>
  </si>
  <si>
    <t>19.</t>
  </si>
  <si>
    <t>в т.ч. из стр. 14 Зашеек и Африканда</t>
  </si>
  <si>
    <t xml:space="preserve">Исполнитель     </t>
  </si>
  <si>
    <t xml:space="preserve"> Д. Сироткин</t>
  </si>
  <si>
    <t>Информация о численности граждан, застрахованных по обязательному медицинскому страхованию на территории Мурманской области  и имеющих регистрацию по месту жительства в других субъектах Российской Федерации</t>
  </si>
  <si>
    <t>по состоянию</t>
  </si>
  <si>
    <t>OKATO</t>
  </si>
  <si>
    <t>Территория</t>
  </si>
  <si>
    <t>Кол-во полисов</t>
  </si>
  <si>
    <r>
      <t>от "16"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10</t>
    </r>
  </si>
  <si>
    <t>ГОБУЗ "МОССМП"</t>
  </si>
  <si>
    <t>419</t>
  </si>
  <si>
    <t>ГОБУЗ "ГП № 2"</t>
  </si>
  <si>
    <t>102</t>
  </si>
  <si>
    <t>01 января</t>
  </si>
  <si>
    <t xml:space="preserve"> 2018  года</t>
  </si>
  <si>
    <t>01 января 2018 года</t>
  </si>
  <si>
    <t>на 01 января 2018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</si>
</sst>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0_ ;[Red]\-#,##0.00\ "/>
    <numFmt numFmtId="175" formatCode="#,##0_ ;\-#,##0\ "/>
    <numFmt numFmtId="176" formatCode="#,##0.0"/>
    <numFmt numFmtId="177" formatCode="#,##0_ ;[Red]\-#,##0\ "/>
    <numFmt numFmtId="178" formatCode="0.000"/>
    <numFmt numFmtId="179" formatCode="#,##0.00_ ;\-#,##0.00\ "/>
    <numFmt numFmtId="180" formatCode="[$-FC19]d\ mmmm\ yyyy\ &quot;г.&quot;"/>
    <numFmt numFmtId="181" formatCode="[$-F800]dddd\,\ mmmm\ dd\,\ yyyy"/>
    <numFmt numFmtId="182" formatCode="[$-FC19]dd\ mmmm\ yyyy\ &quot;г.&quot;"/>
    <numFmt numFmtId="183" formatCode="0.0000"/>
    <numFmt numFmtId="184" formatCode="000000"/>
    <numFmt numFmtId="185" formatCode="[$-FC19]dd\ mmmm\ yyyy\ \г\.;@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color indexed="8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185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0" xfId="0" applyFont="1" applyBorder="1" applyAlignment="1">
      <alignment/>
    </xf>
    <xf numFmtId="1" fontId="0" fillId="0" borderId="10" xfId="0" applyNumberFormat="1" applyBorder="1" applyAlignment="1">
      <alignment wrapText="1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38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right"/>
    </xf>
    <xf numFmtId="0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14" fontId="23" fillId="0" borderId="11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2" fontId="20" fillId="24" borderId="19" xfId="0" applyNumberFormat="1" applyFont="1" applyFill="1" applyBorder="1" applyAlignment="1">
      <alignment horizontal="center" vertical="center" wrapText="1"/>
    </xf>
    <xf numFmtId="2" fontId="20" fillId="24" borderId="20" xfId="0" applyNumberFormat="1" applyFont="1" applyFill="1" applyBorder="1" applyAlignment="1">
      <alignment horizontal="center" vertical="center" wrapText="1"/>
    </xf>
    <xf numFmtId="2" fontId="20" fillId="24" borderId="21" xfId="0" applyNumberFormat="1" applyFont="1" applyFill="1" applyBorder="1" applyAlignment="1">
      <alignment horizontal="center" vertical="center" wrapText="1"/>
    </xf>
    <xf numFmtId="2" fontId="20" fillId="24" borderId="22" xfId="0" applyNumberFormat="1" applyFont="1" applyFill="1" applyBorder="1" applyAlignment="1">
      <alignment horizontal="center" vertical="center" wrapText="1"/>
    </xf>
    <xf numFmtId="2" fontId="20" fillId="24" borderId="23" xfId="0" applyNumberFormat="1" applyFont="1" applyFill="1" applyBorder="1" applyAlignment="1">
      <alignment horizontal="center" vertical="center" wrapText="1"/>
    </xf>
    <xf numFmtId="2" fontId="20" fillId="24" borderId="24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5"/>
  <sheetViews>
    <sheetView zoomScale="60" zoomScaleNormal="60" zoomScalePageLayoutView="0" workbookViewId="0" topLeftCell="A1">
      <pane xSplit="3" ySplit="19" topLeftCell="D20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C21" sqref="C21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184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s="9" customFormat="1" ht="39" customHeight="1">
      <c r="A9" s="95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6:13" s="9" customFormat="1" ht="20.25">
      <c r="F10" s="10" t="s">
        <v>7</v>
      </c>
      <c r="G10" s="109" t="s">
        <v>191</v>
      </c>
      <c r="H10" s="109"/>
      <c r="I10" s="109"/>
      <c r="J10" s="109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6" t="s">
        <v>93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4:14" s="13" customFormat="1" ht="15.75">
      <c r="D13" s="97" t="s">
        <v>8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8" t="s">
        <v>9</v>
      </c>
      <c r="B15" s="89" t="s">
        <v>65</v>
      </c>
      <c r="C15" s="98" t="s">
        <v>10</v>
      </c>
      <c r="D15" s="98" t="s">
        <v>11</v>
      </c>
      <c r="E15" s="111" t="s">
        <v>12</v>
      </c>
      <c r="F15" s="112"/>
      <c r="G15" s="101" t="s">
        <v>13</v>
      </c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6" s="14" customFormat="1" ht="35.25" customHeight="1">
      <c r="A16" s="99"/>
      <c r="B16" s="90"/>
      <c r="C16" s="99"/>
      <c r="D16" s="99"/>
      <c r="E16" s="113"/>
      <c r="F16" s="114"/>
      <c r="G16" s="104" t="s">
        <v>14</v>
      </c>
      <c r="H16" s="117"/>
      <c r="I16" s="117"/>
      <c r="J16" s="117"/>
      <c r="K16" s="117"/>
      <c r="L16" s="105"/>
      <c r="M16" s="104" t="s">
        <v>15</v>
      </c>
      <c r="N16" s="105"/>
      <c r="O16" s="92" t="s">
        <v>16</v>
      </c>
      <c r="P16" s="93"/>
    </row>
    <row r="17" spans="1:16" s="14" customFormat="1" ht="31.5" customHeight="1">
      <c r="A17" s="99"/>
      <c r="B17" s="90"/>
      <c r="C17" s="99"/>
      <c r="D17" s="99"/>
      <c r="E17" s="115"/>
      <c r="F17" s="116"/>
      <c r="G17" s="92" t="s">
        <v>17</v>
      </c>
      <c r="H17" s="93"/>
      <c r="I17" s="92" t="s">
        <v>18</v>
      </c>
      <c r="J17" s="93"/>
      <c r="K17" s="92" t="s">
        <v>19</v>
      </c>
      <c r="L17" s="93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00"/>
      <c r="B18" s="91"/>
      <c r="C18" s="100"/>
      <c r="D18" s="100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6">E20+F20</f>
        <v>744306</v>
      </c>
      <c r="E20" s="21">
        <f>G20+I20+K20+M20+O20</f>
        <v>340502</v>
      </c>
      <c r="F20" s="21">
        <f aca="true" t="shared" si="1" ref="F20:F46">H20+J20+L20+N20+P20</f>
        <v>403804</v>
      </c>
      <c r="G20" s="21">
        <f aca="true" t="shared" si="2" ref="G20:P20">SUM(G21:G44)</f>
        <v>3840</v>
      </c>
      <c r="H20" s="21">
        <f t="shared" si="2"/>
        <v>3610</v>
      </c>
      <c r="I20" s="21">
        <f t="shared" si="2"/>
        <v>18843</v>
      </c>
      <c r="J20" s="21">
        <f t="shared" si="2"/>
        <v>18090</v>
      </c>
      <c r="K20" s="21">
        <f t="shared" si="2"/>
        <v>55920</v>
      </c>
      <c r="L20" s="21">
        <f t="shared" si="2"/>
        <v>52890</v>
      </c>
      <c r="M20" s="21">
        <f t="shared" si="2"/>
        <v>214318</v>
      </c>
      <c r="N20" s="21">
        <f t="shared" si="2"/>
        <v>198906</v>
      </c>
      <c r="O20" s="21">
        <f t="shared" si="2"/>
        <v>47581</v>
      </c>
      <c r="P20" s="21">
        <f t="shared" si="2"/>
        <v>130308</v>
      </c>
      <c r="S20" s="23"/>
      <c r="T20" s="23"/>
    </row>
    <row r="21" spans="1:20" s="28" customFormat="1" ht="16.5" customHeight="1">
      <c r="A21" s="24">
        <v>1</v>
      </c>
      <c r="B21" s="41" t="s">
        <v>66</v>
      </c>
      <c r="C21" s="25" t="s">
        <v>28</v>
      </c>
      <c r="D21" s="26">
        <f t="shared" si="0"/>
        <v>1238</v>
      </c>
      <c r="E21" s="27">
        <f aca="true" t="shared" si="3" ref="E21:E46">G21+I21+K21+M21+O21</f>
        <v>338</v>
      </c>
      <c r="F21" s="27">
        <f t="shared" si="1"/>
        <v>900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274</v>
      </c>
      <c r="N21" s="27">
        <f>'Прил.12 согаз'!N21+'Прил.12 альфа'!N21</f>
        <v>723</v>
      </c>
      <c r="O21" s="27">
        <f>'Прил.12 согаз'!O21+'Прил.12 альфа'!O21</f>
        <v>64</v>
      </c>
      <c r="P21" s="27">
        <f>'Прил.12 согаз'!P21+'Прил.12 альфа'!P21</f>
        <v>177</v>
      </c>
      <c r="S21" s="29"/>
      <c r="T21" s="29"/>
    </row>
    <row r="22" spans="1:20" s="28" customFormat="1" ht="16.5" customHeight="1">
      <c r="A22" s="24">
        <v>2</v>
      </c>
      <c r="B22" s="41" t="s">
        <v>67</v>
      </c>
      <c r="C22" s="25" t="s">
        <v>29</v>
      </c>
      <c r="D22" s="26">
        <f t="shared" si="0"/>
        <v>0</v>
      </c>
      <c r="E22" s="27">
        <f t="shared" si="3"/>
        <v>0</v>
      </c>
      <c r="F22" s="27">
        <f t="shared" si="1"/>
        <v>0</v>
      </c>
      <c r="G22" s="27">
        <f>'Прил.12 согаз'!G22+'Прил.12 альфа'!G22</f>
        <v>0</v>
      </c>
      <c r="H22" s="27">
        <f>'Прил.12 согаз'!H22+'Прил.12 альфа'!H22</f>
        <v>0</v>
      </c>
      <c r="I22" s="27">
        <f>'Прил.12 согаз'!I22+'Прил.12 альфа'!I22</f>
        <v>0</v>
      </c>
      <c r="J22" s="27">
        <f>'Прил.12 согаз'!J22+'Прил.12 альфа'!J22</f>
        <v>0</v>
      </c>
      <c r="K22" s="27">
        <f>'Прил.12 согаз'!K22+'Прил.12 альфа'!K22</f>
        <v>0</v>
      </c>
      <c r="L22" s="27">
        <f>'Прил.12 согаз'!L22+'Прил.12 альфа'!L22</f>
        <v>0</v>
      </c>
      <c r="M22" s="27">
        <f>'Прил.12 согаз'!M22+'Прил.12 альфа'!M22</f>
        <v>0</v>
      </c>
      <c r="N22" s="27">
        <f>'Прил.12 согаз'!N22+'Прил.12 альфа'!N22</f>
        <v>0</v>
      </c>
      <c r="O22" s="27">
        <f>'Прил.12 согаз'!O22+'Прил.12 альфа'!O22</f>
        <v>0</v>
      </c>
      <c r="P22" s="27">
        <f>'Прил.12 согаз'!P22+'Прил.12 альфа'!P22</f>
        <v>0</v>
      </c>
      <c r="S22" s="29"/>
      <c r="T22" s="29"/>
    </row>
    <row r="23" spans="1:20" s="28" customFormat="1" ht="16.5" customHeight="1">
      <c r="A23" s="24">
        <v>3</v>
      </c>
      <c r="B23" s="41" t="s">
        <v>68</v>
      </c>
      <c r="C23" s="25" t="s">
        <v>30</v>
      </c>
      <c r="D23" s="26">
        <f t="shared" si="0"/>
        <v>81300</v>
      </c>
      <c r="E23" s="27">
        <f t="shared" si="3"/>
        <v>38063</v>
      </c>
      <c r="F23" s="27">
        <f t="shared" si="1"/>
        <v>43237</v>
      </c>
      <c r="G23" s="27">
        <f>'Прил.12 согаз'!G23+'Прил.12 альфа'!G23</f>
        <v>408</v>
      </c>
      <c r="H23" s="27">
        <f>'Прил.12 согаз'!H23+'Прил.12 альфа'!H23</f>
        <v>365</v>
      </c>
      <c r="I23" s="27">
        <f>'Прил.12 согаз'!I23+'Прил.12 альфа'!I23</f>
        <v>1944</v>
      </c>
      <c r="J23" s="27">
        <f>'Прил.12 согаз'!J23+'Прил.12 альфа'!J23</f>
        <v>1778</v>
      </c>
      <c r="K23" s="27">
        <f>'Прил.12 согаз'!K23+'Прил.12 альфа'!K23</f>
        <v>6273</v>
      </c>
      <c r="L23" s="27">
        <f>'Прил.12 согаз'!L23+'Прил.12 альфа'!L23</f>
        <v>5888</v>
      </c>
      <c r="M23" s="27">
        <f>'Прил.12 согаз'!M23+'Прил.12 альфа'!M23</f>
        <v>24055</v>
      </c>
      <c r="N23" s="27">
        <f>'Прил.12 согаз'!N23+'Прил.12 альфа'!N23</f>
        <v>20116</v>
      </c>
      <c r="O23" s="27">
        <f>'Прил.12 согаз'!O23+'Прил.12 альфа'!O23</f>
        <v>5383</v>
      </c>
      <c r="P23" s="27">
        <f>'Прил.12 согаз'!P23+'Прил.12 альфа'!P23</f>
        <v>15090</v>
      </c>
      <c r="S23" s="29"/>
      <c r="T23" s="29"/>
    </row>
    <row r="24" spans="1:20" s="28" customFormat="1" ht="16.5" customHeight="1">
      <c r="A24" s="24">
        <v>4</v>
      </c>
      <c r="B24" s="41" t="s">
        <v>69</v>
      </c>
      <c r="C24" s="25" t="s">
        <v>31</v>
      </c>
      <c r="D24" s="26">
        <f t="shared" si="0"/>
        <v>47461</v>
      </c>
      <c r="E24" s="27">
        <f t="shared" si="3"/>
        <v>20950</v>
      </c>
      <c r="F24" s="27">
        <f t="shared" si="1"/>
        <v>26511</v>
      </c>
      <c r="G24" s="27">
        <f>'Прил.12 согаз'!G24+'Прил.12 альфа'!G24</f>
        <v>196</v>
      </c>
      <c r="H24" s="27">
        <f>'Прил.12 согаз'!H24+'Прил.12 альфа'!H24</f>
        <v>234</v>
      </c>
      <c r="I24" s="27">
        <f>'Прил.12 согаз'!I24+'Прил.12 альфа'!I24</f>
        <v>1088</v>
      </c>
      <c r="J24" s="27">
        <f>'Прил.12 согаз'!J24+'Прил.12 альфа'!J24</f>
        <v>1057</v>
      </c>
      <c r="K24" s="27">
        <f>'Прил.12 согаз'!K24+'Прил.12 альфа'!K24</f>
        <v>3778</v>
      </c>
      <c r="L24" s="27">
        <f>'Прил.12 согаз'!L24+'Прил.12 альфа'!L24</f>
        <v>3544</v>
      </c>
      <c r="M24" s="27">
        <f>'Прил.12 согаз'!M24+'Прил.12 альфа'!M24</f>
        <v>12249</v>
      </c>
      <c r="N24" s="27">
        <f>'Прил.12 согаз'!N24+'Прил.12 альфа'!N24</f>
        <v>11669</v>
      </c>
      <c r="O24" s="27">
        <f>'Прил.12 согаз'!O24+'Прил.12 альфа'!O24</f>
        <v>3639</v>
      </c>
      <c r="P24" s="27">
        <f>'Прил.12 согаз'!P24+'Прил.12 альфа'!P24</f>
        <v>10007</v>
      </c>
      <c r="S24" s="29"/>
      <c r="T24" s="29"/>
    </row>
    <row r="25" spans="1:20" s="28" customFormat="1" ht="16.5" customHeight="1">
      <c r="A25" s="24">
        <v>5</v>
      </c>
      <c r="B25" s="41" t="s">
        <v>70</v>
      </c>
      <c r="C25" s="25" t="s">
        <v>32</v>
      </c>
      <c r="D25" s="26">
        <f t="shared" si="0"/>
        <v>45066</v>
      </c>
      <c r="E25" s="27">
        <f t="shared" si="3"/>
        <v>21025</v>
      </c>
      <c r="F25" s="27">
        <f t="shared" si="1"/>
        <v>24041</v>
      </c>
      <c r="G25" s="27">
        <f>'Прил.12 согаз'!G25+'Прил.12 альфа'!G25</f>
        <v>246</v>
      </c>
      <c r="H25" s="27">
        <f>'Прил.12 согаз'!H25+'Прил.12 альфа'!H25</f>
        <v>213</v>
      </c>
      <c r="I25" s="27">
        <f>'Прил.12 согаз'!I25+'Прил.12 альфа'!I25</f>
        <v>1113</v>
      </c>
      <c r="J25" s="27">
        <f>'Прил.12 согаз'!J25+'Прил.12 альфа'!J25</f>
        <v>1078</v>
      </c>
      <c r="K25" s="27">
        <f>'Прил.12 согаз'!K25+'Прил.12 альфа'!K25</f>
        <v>3369</v>
      </c>
      <c r="L25" s="27">
        <f>'Прил.12 согаз'!L25+'Прил.12 альфа'!L25</f>
        <v>3308</v>
      </c>
      <c r="M25" s="27">
        <f>'Прил.12 согаз'!M25+'Прил.12 альфа'!M25</f>
        <v>13489</v>
      </c>
      <c r="N25" s="27">
        <f>'Прил.12 согаз'!N25+'Прил.12 альфа'!N25</f>
        <v>11799</v>
      </c>
      <c r="O25" s="27">
        <f>'Прил.12 согаз'!O25+'Прил.12 альфа'!O25</f>
        <v>2808</v>
      </c>
      <c r="P25" s="27">
        <f>'Прил.12 согаз'!P25+'Прил.12 альфа'!P25</f>
        <v>7643</v>
      </c>
      <c r="S25" s="29"/>
      <c r="T25" s="29"/>
    </row>
    <row r="26" spans="1:20" s="28" customFormat="1" ht="16.5" customHeight="1">
      <c r="A26" s="24">
        <v>6</v>
      </c>
      <c r="B26" s="41" t="s">
        <v>71</v>
      </c>
      <c r="C26" s="25" t="s">
        <v>33</v>
      </c>
      <c r="D26" s="26">
        <f t="shared" si="0"/>
        <v>10554</v>
      </c>
      <c r="E26" s="27">
        <f t="shared" si="3"/>
        <v>5079</v>
      </c>
      <c r="F26" s="27">
        <f t="shared" si="1"/>
        <v>5475</v>
      </c>
      <c r="G26" s="27">
        <f>'Прил.12 согаз'!G26+'Прил.12 альфа'!G26</f>
        <v>49</v>
      </c>
      <c r="H26" s="27">
        <f>'Прил.12 согаз'!H26+'Прил.12 альфа'!H26</f>
        <v>53</v>
      </c>
      <c r="I26" s="27">
        <f>'Прил.12 согаз'!I26+'Прил.12 альфа'!I26</f>
        <v>246</v>
      </c>
      <c r="J26" s="27">
        <f>'Прил.12 согаз'!J26+'Прил.12 альфа'!J26</f>
        <v>193</v>
      </c>
      <c r="K26" s="27">
        <f>'Прил.12 согаз'!K26+'Прил.12 альфа'!K26</f>
        <v>784</v>
      </c>
      <c r="L26" s="27">
        <f>'Прил.12 согаз'!L26+'Прил.12 альфа'!L26</f>
        <v>767</v>
      </c>
      <c r="M26" s="27">
        <f>'Прил.12 согаз'!M26+'Прил.12 альфа'!M26</f>
        <v>3238</v>
      </c>
      <c r="N26" s="27">
        <f>'Прил.12 согаз'!N26+'Прил.12 альфа'!N26</f>
        <v>2439</v>
      </c>
      <c r="O26" s="27">
        <f>'Прил.12 согаз'!O26+'Прил.12 альфа'!O26</f>
        <v>762</v>
      </c>
      <c r="P26" s="27">
        <f>'Прил.12 согаз'!P26+'Прил.12 альфа'!P26</f>
        <v>2023</v>
      </c>
      <c r="S26" s="29"/>
      <c r="T26" s="29"/>
    </row>
    <row r="27" spans="1:20" s="28" customFormat="1" ht="16.5" customHeight="1">
      <c r="A27" s="24">
        <v>7</v>
      </c>
      <c r="B27" s="41" t="s">
        <v>72</v>
      </c>
      <c r="C27" s="25" t="s">
        <v>34</v>
      </c>
      <c r="D27" s="26">
        <f t="shared" si="0"/>
        <v>66118</v>
      </c>
      <c r="E27" s="27">
        <f t="shared" si="3"/>
        <v>30318</v>
      </c>
      <c r="F27" s="27">
        <f t="shared" si="1"/>
        <v>35800</v>
      </c>
      <c r="G27" s="27">
        <f>'Прил.12 согаз'!G27+'Прил.12 альфа'!G27</f>
        <v>306</v>
      </c>
      <c r="H27" s="27">
        <f>'Прил.12 согаз'!H27+'Прил.12 альфа'!H27</f>
        <v>273</v>
      </c>
      <c r="I27" s="27">
        <f>'Прил.12 согаз'!I27+'Прил.12 альфа'!I27</f>
        <v>1483</v>
      </c>
      <c r="J27" s="27">
        <f>'Прил.12 согаз'!J27+'Прил.12 альфа'!J27</f>
        <v>1419</v>
      </c>
      <c r="K27" s="27">
        <f>'Прил.12 согаз'!K27+'Прил.12 альфа'!K27</f>
        <v>4961</v>
      </c>
      <c r="L27" s="27">
        <f>'Прил.12 согаз'!L27+'Прил.12 альфа'!L27</f>
        <v>4643</v>
      </c>
      <c r="M27" s="27">
        <f>'Прил.12 согаз'!M27+'Прил.12 альфа'!M27</f>
        <v>19057</v>
      </c>
      <c r="N27" s="27">
        <f>'Прил.12 согаз'!N27+'Прил.12 альфа'!N27</f>
        <v>16618</v>
      </c>
      <c r="O27" s="27">
        <f>'Прил.12 согаз'!O27+'Прил.12 альфа'!O27</f>
        <v>4511</v>
      </c>
      <c r="P27" s="27">
        <f>'Прил.12 согаз'!P27+'Прил.12 альфа'!P27</f>
        <v>12847</v>
      </c>
      <c r="S27" s="29"/>
      <c r="T27" s="29"/>
    </row>
    <row r="28" spans="1:20" s="28" customFormat="1" ht="16.5" customHeight="1">
      <c r="A28" s="24">
        <v>8</v>
      </c>
      <c r="B28" s="41" t="s">
        <v>73</v>
      </c>
      <c r="C28" s="25" t="s">
        <v>35</v>
      </c>
      <c r="D28" s="26">
        <f t="shared" si="0"/>
        <v>28251</v>
      </c>
      <c r="E28" s="27">
        <f t="shared" si="3"/>
        <v>12785</v>
      </c>
      <c r="F28" s="27">
        <f t="shared" si="1"/>
        <v>15466</v>
      </c>
      <c r="G28" s="27">
        <f>'Прил.12 согаз'!G28+'Прил.12 альфа'!G28</f>
        <v>140</v>
      </c>
      <c r="H28" s="27">
        <f>'Прил.12 согаз'!H28+'Прил.12 альфа'!H28</f>
        <v>121</v>
      </c>
      <c r="I28" s="27">
        <f>'Прил.12 согаз'!I28+'Прил.12 альфа'!I28</f>
        <v>728</v>
      </c>
      <c r="J28" s="27">
        <f>'Прил.12 согаз'!J28+'Прил.12 альфа'!J28</f>
        <v>671</v>
      </c>
      <c r="K28" s="27">
        <f>'Прил.12 согаз'!K28+'Прил.12 альфа'!K28</f>
        <v>2386</v>
      </c>
      <c r="L28" s="27">
        <f>'Прил.12 согаз'!L28+'Прил.12 альфа'!L28</f>
        <v>2299</v>
      </c>
      <c r="M28" s="27">
        <f>'Прил.12 согаз'!M28+'Прил.12 альфа'!M28</f>
        <v>7924</v>
      </c>
      <c r="N28" s="27">
        <f>'Прил.12 согаз'!N28+'Прил.12 альфа'!N28</f>
        <v>7540</v>
      </c>
      <c r="O28" s="27">
        <f>'Прил.12 согаз'!O28+'Прил.12 альфа'!O28</f>
        <v>1607</v>
      </c>
      <c r="P28" s="27">
        <f>'Прил.12 согаз'!P28+'Прил.12 альфа'!P28</f>
        <v>4835</v>
      </c>
      <c r="S28" s="29"/>
      <c r="T28" s="29"/>
    </row>
    <row r="29" spans="1:20" s="28" customFormat="1" ht="16.5" customHeight="1">
      <c r="A29" s="24">
        <v>9</v>
      </c>
      <c r="B29" s="41" t="s">
        <v>74</v>
      </c>
      <c r="C29" s="25" t="s">
        <v>36</v>
      </c>
      <c r="D29" s="26">
        <f t="shared" si="0"/>
        <v>32738</v>
      </c>
      <c r="E29" s="27">
        <f t="shared" si="3"/>
        <v>15075</v>
      </c>
      <c r="F29" s="27">
        <f t="shared" si="1"/>
        <v>17663</v>
      </c>
      <c r="G29" s="27">
        <f>'Прил.12 согаз'!G29+'Прил.12 альфа'!G29</f>
        <v>210</v>
      </c>
      <c r="H29" s="27">
        <f>'Прил.12 согаз'!H29+'Прил.12 альфа'!H29</f>
        <v>197</v>
      </c>
      <c r="I29" s="27">
        <f>'Прил.12 согаз'!I29+'Прил.12 альфа'!I29</f>
        <v>947</v>
      </c>
      <c r="J29" s="27">
        <f>'Прил.12 согаз'!J29+'Прил.12 альфа'!J29</f>
        <v>942</v>
      </c>
      <c r="K29" s="27">
        <f>'Прил.12 согаз'!K29+'Прил.12 альфа'!K29</f>
        <v>2806</v>
      </c>
      <c r="L29" s="27">
        <f>'Прил.12 согаз'!L29+'Прил.12 альфа'!L29</f>
        <v>2685</v>
      </c>
      <c r="M29" s="27">
        <f>'Прил.12 согаз'!M29+'Прил.12 альфа'!M29</f>
        <v>9565</v>
      </c>
      <c r="N29" s="27">
        <f>'Прил.12 согаз'!N29+'Прил.12 альфа'!N29</f>
        <v>9042</v>
      </c>
      <c r="O29" s="27">
        <f>'Прил.12 согаз'!O29+'Прил.12 альфа'!O29</f>
        <v>1547</v>
      </c>
      <c r="P29" s="27">
        <f>'Прил.12 согаз'!P29+'Прил.12 альфа'!P29</f>
        <v>4797</v>
      </c>
      <c r="S29" s="29"/>
      <c r="T29" s="29"/>
    </row>
    <row r="30" spans="1:20" s="28" customFormat="1" ht="16.5" customHeight="1">
      <c r="A30" s="24">
        <v>10</v>
      </c>
      <c r="B30" s="41" t="s">
        <v>75</v>
      </c>
      <c r="C30" s="25" t="s">
        <v>37</v>
      </c>
      <c r="D30" s="26">
        <f t="shared" si="0"/>
        <v>49130</v>
      </c>
      <c r="E30" s="27">
        <f t="shared" si="3"/>
        <v>21121</v>
      </c>
      <c r="F30" s="27">
        <f t="shared" si="1"/>
        <v>28009</v>
      </c>
      <c r="G30" s="27">
        <f>'Прил.12 согаз'!G30+'Прил.12 альфа'!G30</f>
        <v>371</v>
      </c>
      <c r="H30" s="27">
        <f>'Прил.12 согаз'!H30+'Прил.12 альфа'!H30</f>
        <v>354</v>
      </c>
      <c r="I30" s="27">
        <f>'Прил.12 согаз'!I30+'Прил.12 альфа'!I30</f>
        <v>1722</v>
      </c>
      <c r="J30" s="27">
        <f>'Прил.12 согаз'!J30+'Прил.12 альфа'!J30</f>
        <v>1778</v>
      </c>
      <c r="K30" s="27">
        <f>'Прил.12 согаз'!K30+'Прил.12 альфа'!K30</f>
        <v>4677</v>
      </c>
      <c r="L30" s="27">
        <f>'Прил.12 согаз'!L30+'Прил.12 альфа'!L30</f>
        <v>4485</v>
      </c>
      <c r="M30" s="27">
        <f>'Прил.12 согаз'!M30+'Прил.12 альфа'!M30</f>
        <v>12188</v>
      </c>
      <c r="N30" s="27">
        <f>'Прил.12 согаз'!N30+'Прил.12 альфа'!N30</f>
        <v>15464</v>
      </c>
      <c r="O30" s="27">
        <f>'Прил.12 согаз'!O30+'Прил.12 альфа'!O30</f>
        <v>2163</v>
      </c>
      <c r="P30" s="27">
        <f>'Прил.12 согаз'!P30+'Прил.12 альфа'!P30</f>
        <v>5928</v>
      </c>
      <c r="S30" s="29"/>
      <c r="T30" s="29"/>
    </row>
    <row r="31" spans="1:20" s="28" customFormat="1" ht="16.5" customHeight="1">
      <c r="A31" s="24">
        <v>11</v>
      </c>
      <c r="B31" s="41" t="s">
        <v>76</v>
      </c>
      <c r="C31" s="25" t="s">
        <v>38</v>
      </c>
      <c r="D31" s="26">
        <f t="shared" si="0"/>
        <v>125879</v>
      </c>
      <c r="E31" s="27">
        <f t="shared" si="3"/>
        <v>56479</v>
      </c>
      <c r="F31" s="27">
        <f t="shared" si="1"/>
        <v>69400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46101</v>
      </c>
      <c r="N31" s="27">
        <f>'Прил.12 согаз'!N31+'Прил.12 альфа'!N31</f>
        <v>41193</v>
      </c>
      <c r="O31" s="27">
        <f>'Прил.12 согаз'!O31+'Прил.12 альфа'!O31</f>
        <v>10378</v>
      </c>
      <c r="P31" s="27">
        <f>'Прил.12 согаз'!P31+'Прил.12 альфа'!P31</f>
        <v>28207</v>
      </c>
      <c r="S31" s="29"/>
      <c r="T31" s="29"/>
    </row>
    <row r="32" spans="1:20" s="28" customFormat="1" ht="16.5" customHeight="1">
      <c r="A32" s="24">
        <v>12</v>
      </c>
      <c r="B32" s="41" t="s">
        <v>188</v>
      </c>
      <c r="C32" s="25" t="s">
        <v>187</v>
      </c>
      <c r="D32" s="26">
        <f t="shared" si="0"/>
        <v>101208</v>
      </c>
      <c r="E32" s="27">
        <f t="shared" si="3"/>
        <v>44172</v>
      </c>
      <c r="F32" s="27">
        <f t="shared" si="1"/>
        <v>57036</v>
      </c>
      <c r="G32" s="27">
        <f>'Прил.12 согаз'!G32+'Прил.12 альфа'!G32</f>
        <v>0</v>
      </c>
      <c r="H32" s="27">
        <f>'Прил.12 согаз'!H32+'Прил.12 альфа'!H32</f>
        <v>0</v>
      </c>
      <c r="I32" s="27">
        <f>'Прил.12 согаз'!I32+'Прил.12 альфа'!I32</f>
        <v>0</v>
      </c>
      <c r="J32" s="27">
        <f>'Прил.12 согаз'!J32+'Прил.12 альфа'!J32</f>
        <v>0</v>
      </c>
      <c r="K32" s="27">
        <f>'Прил.12 согаз'!K32+'Прил.12 альфа'!K32</f>
        <v>0</v>
      </c>
      <c r="L32" s="27">
        <f>'Прил.12 согаз'!L32+'Прил.12 альфа'!L32</f>
        <v>0</v>
      </c>
      <c r="M32" s="27">
        <f>'Прил.12 согаз'!M32+'Прил.12 альфа'!M32</f>
        <v>36015</v>
      </c>
      <c r="N32" s="27">
        <f>'Прил.12 согаз'!N32+'Прил.12 альфа'!N32</f>
        <v>33513</v>
      </c>
      <c r="O32" s="27">
        <f>'Прил.12 согаз'!O32+'Прил.12 альфа'!O32</f>
        <v>8157</v>
      </c>
      <c r="P32" s="27">
        <f>'Прил.12 согаз'!P32+'Прил.12 альфа'!P32</f>
        <v>23523</v>
      </c>
      <c r="S32" s="29"/>
      <c r="T32" s="29"/>
    </row>
    <row r="33" spans="1:20" s="28" customFormat="1" ht="16.5" customHeight="1">
      <c r="A33" s="24">
        <v>13</v>
      </c>
      <c r="B33" s="41" t="s">
        <v>77</v>
      </c>
      <c r="C33" s="25" t="s">
        <v>39</v>
      </c>
      <c r="D33" s="26">
        <f t="shared" si="0"/>
        <v>23504</v>
      </c>
      <c r="E33" s="27">
        <f t="shared" si="3"/>
        <v>11972</v>
      </c>
      <c r="F33" s="27">
        <f t="shared" si="1"/>
        <v>11532</v>
      </c>
      <c r="G33" s="27">
        <f>'Прил.12 согаз'!G33+'Прил.12 альфа'!G33</f>
        <v>616</v>
      </c>
      <c r="H33" s="27">
        <f>'Прил.12 согаз'!H33+'Прил.12 альфа'!H33</f>
        <v>594</v>
      </c>
      <c r="I33" s="27">
        <f>'Прил.12 согаз'!I33+'Прил.12 альфа'!I33</f>
        <v>3124</v>
      </c>
      <c r="J33" s="27">
        <f>'Прил.12 согаз'!J33+'Прил.12 альфа'!J33</f>
        <v>2953</v>
      </c>
      <c r="K33" s="27">
        <f>'Прил.12 согаз'!K33+'Прил.12 альфа'!K33</f>
        <v>8232</v>
      </c>
      <c r="L33" s="27">
        <f>'Прил.12 согаз'!L33+'Прил.12 альфа'!L33</f>
        <v>7985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14</v>
      </c>
      <c r="B34" s="41" t="s">
        <v>78</v>
      </c>
      <c r="C34" s="25" t="s">
        <v>40</v>
      </c>
      <c r="D34" s="26">
        <f t="shared" si="0"/>
        <v>17234</v>
      </c>
      <c r="E34" s="27">
        <f t="shared" si="3"/>
        <v>8878</v>
      </c>
      <c r="F34" s="27">
        <f t="shared" si="1"/>
        <v>8356</v>
      </c>
      <c r="G34" s="27">
        <f>'Прил.12 согаз'!G34+'Прил.12 альфа'!G34</f>
        <v>407</v>
      </c>
      <c r="H34" s="27">
        <f>'Прил.12 согаз'!H34+'Прил.12 альфа'!H34</f>
        <v>375</v>
      </c>
      <c r="I34" s="27">
        <f>'Прил.12 согаз'!I34+'Прил.12 альфа'!I34</f>
        <v>2074</v>
      </c>
      <c r="J34" s="27">
        <f>'Прил.12 согаз'!J34+'Прил.12 альфа'!J34</f>
        <v>2081</v>
      </c>
      <c r="K34" s="27">
        <f>'Прил.12 согаз'!K34+'Прил.12 альфа'!K34</f>
        <v>6397</v>
      </c>
      <c r="L34" s="27">
        <f>'Прил.12 согаз'!L34+'Прил.12 альфа'!L34</f>
        <v>5900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15</v>
      </c>
      <c r="B35" s="41" t="s">
        <v>79</v>
      </c>
      <c r="C35" s="25" t="s">
        <v>41</v>
      </c>
      <c r="D35" s="26">
        <f t="shared" si="0"/>
        <v>16791</v>
      </c>
      <c r="E35" s="27">
        <f t="shared" si="3"/>
        <v>8667</v>
      </c>
      <c r="F35" s="27">
        <f t="shared" si="1"/>
        <v>8124</v>
      </c>
      <c r="G35" s="27">
        <f>'Прил.12 согаз'!G35+'Прил.12 альфа'!G35</f>
        <v>419</v>
      </c>
      <c r="H35" s="27">
        <f>'Прил.12 согаз'!H35+'Прил.12 альфа'!H35</f>
        <v>403</v>
      </c>
      <c r="I35" s="27">
        <f>'Прил.12 согаз'!I35+'Прил.12 альфа'!I35</f>
        <v>2141</v>
      </c>
      <c r="J35" s="27">
        <f>'Прил.12 согаз'!J35+'Прил.12 альфа'!J35</f>
        <v>2032</v>
      </c>
      <c r="K35" s="27">
        <f>'Прил.12 согаз'!K35+'Прил.12 альфа'!K35</f>
        <v>6107</v>
      </c>
      <c r="L35" s="27">
        <f>'Прил.12 согаз'!L35+'Прил.12 альфа'!L35</f>
        <v>5689</v>
      </c>
      <c r="M35" s="27">
        <f>'Прил.12 согаз'!M35+'Прил.12 альфа'!M35</f>
        <v>0</v>
      </c>
      <c r="N35" s="27">
        <f>'Прил.12 согаз'!N35+'Прил.12 альфа'!N35</f>
        <v>0</v>
      </c>
      <c r="O35" s="27">
        <f>'Прил.12 согаз'!O35+'Прил.12 альфа'!O35</f>
        <v>0</v>
      </c>
      <c r="P35" s="27">
        <f>'Прил.12 согаз'!P35+'Прил.12 альфа'!P35</f>
        <v>0</v>
      </c>
      <c r="S35" s="29"/>
      <c r="T35" s="29"/>
    </row>
    <row r="36" spans="1:20" s="28" customFormat="1" ht="16.5" customHeight="1">
      <c r="A36" s="24">
        <v>16</v>
      </c>
      <c r="B36" s="41" t="s">
        <v>80</v>
      </c>
      <c r="C36" s="25" t="s">
        <v>42</v>
      </c>
      <c r="D36" s="26">
        <f t="shared" si="0"/>
        <v>10517</v>
      </c>
      <c r="E36" s="27">
        <f t="shared" si="3"/>
        <v>5445</v>
      </c>
      <c r="F36" s="27">
        <f t="shared" si="1"/>
        <v>5072</v>
      </c>
      <c r="G36" s="27">
        <f>'Прил.12 согаз'!G36+'Прил.12 альфа'!G36</f>
        <v>0</v>
      </c>
      <c r="H36" s="27">
        <f>'Прил.12 согаз'!H36+'Прил.12 альфа'!H36</f>
        <v>0</v>
      </c>
      <c r="I36" s="27">
        <f>'Прил.12 согаз'!I36+'Прил.12 альфа'!I36</f>
        <v>0</v>
      </c>
      <c r="J36" s="27">
        <f>'Прил.12 согаз'!J36+'Прил.12 альфа'!J36</f>
        <v>0</v>
      </c>
      <c r="K36" s="27">
        <f>'Прил.12 согаз'!K36+'Прил.12 альфа'!K36</f>
        <v>0</v>
      </c>
      <c r="L36" s="27">
        <f>'Прил.12 согаз'!L36+'Прил.12 альфа'!L36</f>
        <v>0</v>
      </c>
      <c r="M36" s="27">
        <f>'Прил.12 согаз'!M36+'Прил.12 альфа'!M36</f>
        <v>3977</v>
      </c>
      <c r="N36" s="27">
        <f>'Прил.12 согаз'!N36+'Прил.12 альфа'!N36</f>
        <v>2927</v>
      </c>
      <c r="O36" s="27">
        <f>'Прил.12 согаз'!O36+'Прил.12 альфа'!O36</f>
        <v>1468</v>
      </c>
      <c r="P36" s="27">
        <f>'Прил.12 согаз'!P36+'Прил.12 альфа'!P36</f>
        <v>2145</v>
      </c>
      <c r="S36" s="29"/>
      <c r="T36" s="29"/>
    </row>
    <row r="37" spans="1:20" s="28" customFormat="1" ht="16.5" customHeight="1">
      <c r="A37" s="24">
        <v>17</v>
      </c>
      <c r="B37" s="41" t="s">
        <v>81</v>
      </c>
      <c r="C37" s="25" t="s">
        <v>43</v>
      </c>
      <c r="D37" s="26">
        <f t="shared" si="0"/>
        <v>17501</v>
      </c>
      <c r="E37" s="27">
        <f t="shared" si="3"/>
        <v>8286</v>
      </c>
      <c r="F37" s="27">
        <f t="shared" si="1"/>
        <v>9215</v>
      </c>
      <c r="G37" s="27">
        <f>'Прил.12 согаз'!G37+'Прил.12 альфа'!G37</f>
        <v>90</v>
      </c>
      <c r="H37" s="27">
        <f>'Прил.12 согаз'!H37+'Прил.12 альфа'!H37</f>
        <v>72</v>
      </c>
      <c r="I37" s="27">
        <f>'Прил.12 согаз'!I37+'Прил.12 альфа'!I37</f>
        <v>423</v>
      </c>
      <c r="J37" s="27">
        <f>'Прил.12 согаз'!J37+'Прил.12 альфа'!J37</f>
        <v>403</v>
      </c>
      <c r="K37" s="27">
        <f>'Прил.12 согаз'!K37+'Прил.12 альфа'!K37</f>
        <v>1370</v>
      </c>
      <c r="L37" s="27">
        <f>'Прил.12 согаз'!L37+'Прил.12 альфа'!L37</f>
        <v>1251</v>
      </c>
      <c r="M37" s="27">
        <f>'Прил.12 согаз'!M37+'Прил.12 альфа'!M37</f>
        <v>5234</v>
      </c>
      <c r="N37" s="27">
        <f>'Прил.12 согаз'!N37+'Прил.12 альфа'!N37</f>
        <v>4472</v>
      </c>
      <c r="O37" s="27">
        <f>'Прил.12 согаз'!O37+'Прил.12 альфа'!O37</f>
        <v>1169</v>
      </c>
      <c r="P37" s="27">
        <f>'Прил.12 согаз'!P37+'Прил.12 альфа'!P37</f>
        <v>3017</v>
      </c>
      <c r="S37" s="29"/>
      <c r="T37" s="29"/>
    </row>
    <row r="38" spans="1:20" s="28" customFormat="1" ht="16.5" customHeight="1">
      <c r="A38" s="24">
        <v>18</v>
      </c>
      <c r="B38" s="41" t="s">
        <v>82</v>
      </c>
      <c r="C38" s="25" t="s">
        <v>44</v>
      </c>
      <c r="D38" s="26">
        <f t="shared" si="0"/>
        <v>45737</v>
      </c>
      <c r="E38" s="27">
        <f t="shared" si="3"/>
        <v>20277</v>
      </c>
      <c r="F38" s="27">
        <f t="shared" si="1"/>
        <v>25460</v>
      </c>
      <c r="G38" s="27">
        <f>'Прил.12 согаз'!G38+'Прил.12 альфа'!G38</f>
        <v>382</v>
      </c>
      <c r="H38" s="27">
        <f>'Прил.12 согаз'!H38+'Прил.12 альфа'!H38</f>
        <v>356</v>
      </c>
      <c r="I38" s="27">
        <f>'Прил.12 согаз'!I38+'Прил.12 альфа'!I38</f>
        <v>1810</v>
      </c>
      <c r="J38" s="27">
        <f>'Прил.12 согаз'!J38+'Прил.12 альфа'!J38</f>
        <v>1705</v>
      </c>
      <c r="K38" s="27">
        <f>'Прил.12 согаз'!K38+'Прил.12 альфа'!K38</f>
        <v>4780</v>
      </c>
      <c r="L38" s="27">
        <f>'Прил.12 согаз'!L38+'Прил.12 альфа'!L38</f>
        <v>4446</v>
      </c>
      <c r="M38" s="27">
        <f>'Прил.12 согаз'!M38+'Прил.12 альфа'!M38</f>
        <v>11604</v>
      </c>
      <c r="N38" s="27">
        <f>'Прил.12 согаз'!N38+'Прил.12 альфа'!N38</f>
        <v>14210</v>
      </c>
      <c r="O38" s="27">
        <f>'Прил.12 согаз'!O38+'Прил.12 альфа'!O38</f>
        <v>1701</v>
      </c>
      <c r="P38" s="27">
        <f>'Прил.12 согаз'!P38+'Прил.12 альфа'!P38</f>
        <v>4743</v>
      </c>
      <c r="S38" s="29"/>
      <c r="T38" s="29"/>
    </row>
    <row r="39" spans="1:20" s="28" customFormat="1" ht="16.5" customHeight="1">
      <c r="A39" s="24">
        <v>19</v>
      </c>
      <c r="B39" s="41" t="s">
        <v>83</v>
      </c>
      <c r="C39" s="25" t="s">
        <v>45</v>
      </c>
      <c r="D39" s="26">
        <f t="shared" si="0"/>
        <v>6835</v>
      </c>
      <c r="E39" s="27">
        <f t="shared" si="3"/>
        <v>2520</v>
      </c>
      <c r="F39" s="27">
        <f t="shared" si="1"/>
        <v>4315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1858</v>
      </c>
      <c r="N39" s="27">
        <f>'Прил.12 согаз'!N39+'Прил.12 альфа'!N39</f>
        <v>2378</v>
      </c>
      <c r="O39" s="27">
        <f>'Прил.12 согаз'!O39+'Прил.12 альфа'!O39</f>
        <v>662</v>
      </c>
      <c r="P39" s="27">
        <f>'Прил.12 согаз'!P39+'Прил.12 альфа'!P39</f>
        <v>1937</v>
      </c>
      <c r="S39" s="29"/>
      <c r="T39" s="29"/>
    </row>
    <row r="40" spans="1:20" s="28" customFormat="1" ht="16.5" customHeight="1">
      <c r="A40" s="24">
        <v>20</v>
      </c>
      <c r="B40" s="41" t="s">
        <v>84</v>
      </c>
      <c r="C40" s="25" t="s">
        <v>46</v>
      </c>
      <c r="D40" s="26">
        <f t="shared" si="0"/>
        <v>3999</v>
      </c>
      <c r="E40" s="27">
        <f t="shared" si="3"/>
        <v>2112</v>
      </c>
      <c r="F40" s="27">
        <f t="shared" si="1"/>
        <v>1887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1651</v>
      </c>
      <c r="N40" s="27">
        <f>'Прил.12 согаз'!N40+'Прил.12 альфа'!N40</f>
        <v>1307</v>
      </c>
      <c r="O40" s="27">
        <f>'Прил.12 согаз'!O40+'Прил.12 альфа'!O40</f>
        <v>461</v>
      </c>
      <c r="P40" s="27">
        <f>'Прил.12 согаз'!P40+'Прил.12 альфа'!P40</f>
        <v>580</v>
      </c>
      <c r="S40" s="29"/>
      <c r="T40" s="29"/>
    </row>
    <row r="41" spans="1:20" s="28" customFormat="1" ht="16.5" customHeight="1">
      <c r="A41" s="24">
        <v>21</v>
      </c>
      <c r="B41" s="41" t="s">
        <v>85</v>
      </c>
      <c r="C41" s="25" t="s">
        <v>47</v>
      </c>
      <c r="D41" s="26">
        <f t="shared" si="0"/>
        <v>5784</v>
      </c>
      <c r="E41" s="27">
        <f t="shared" si="3"/>
        <v>2584</v>
      </c>
      <c r="F41" s="27">
        <f t="shared" si="1"/>
        <v>3200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2131</v>
      </c>
      <c r="N41" s="27">
        <f>'Прил.12 согаз'!N41+'Прил.12 альфа'!N41</f>
        <v>1725</v>
      </c>
      <c r="O41" s="27">
        <f>'Прил.12 согаз'!O41+'Прил.12 альфа'!O41</f>
        <v>453</v>
      </c>
      <c r="P41" s="27">
        <f>'Прил.12 согаз'!P41+'Прил.12 альфа'!P41</f>
        <v>1475</v>
      </c>
      <c r="S41" s="29"/>
      <c r="T41" s="29"/>
    </row>
    <row r="42" spans="1:20" s="28" customFormat="1" ht="16.5" customHeight="1">
      <c r="A42" s="24">
        <v>22</v>
      </c>
      <c r="B42" s="41" t="s">
        <v>86</v>
      </c>
      <c r="C42" s="25" t="s">
        <v>48</v>
      </c>
      <c r="D42" s="26">
        <f t="shared" si="0"/>
        <v>5386</v>
      </c>
      <c r="E42" s="27">
        <f t="shared" si="3"/>
        <v>3404</v>
      </c>
      <c r="F42" s="27">
        <f t="shared" si="1"/>
        <v>1982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2894</v>
      </c>
      <c r="N42" s="27">
        <f>'Прил.12 согаз'!N42+'Прил.12 альфа'!N42</f>
        <v>1109</v>
      </c>
      <c r="O42" s="27">
        <f>'Прил.12 согаз'!O42+'Прил.12 альфа'!O42</f>
        <v>510</v>
      </c>
      <c r="P42" s="27">
        <f>'Прил.12 согаз'!P42+'Прил.12 альфа'!P42</f>
        <v>873</v>
      </c>
      <c r="S42" s="29"/>
      <c r="T42" s="29"/>
    </row>
    <row r="43" spans="1:20" s="28" customFormat="1" ht="16.5" customHeight="1">
      <c r="A43" s="24">
        <v>23</v>
      </c>
      <c r="B43" s="41" t="s">
        <v>87</v>
      </c>
      <c r="C43" s="25" t="s">
        <v>49</v>
      </c>
      <c r="D43" s="26">
        <f t="shared" si="0"/>
        <v>2075</v>
      </c>
      <c r="E43" s="27">
        <f t="shared" si="3"/>
        <v>952</v>
      </c>
      <c r="F43" s="27">
        <f t="shared" si="1"/>
        <v>1123</v>
      </c>
      <c r="G43" s="27">
        <f>'Прил.12 согаз'!G43+'Прил.12 альфа'!G43</f>
        <v>0</v>
      </c>
      <c r="H43" s="27">
        <f>'Прил.12 согаз'!H43+'Прил.12 альфа'!H43</f>
        <v>0</v>
      </c>
      <c r="I43" s="27">
        <f>'Прил.12 согаз'!I43+'Прил.12 альфа'!I43</f>
        <v>0</v>
      </c>
      <c r="J43" s="27">
        <f>'Прил.12 согаз'!J43+'Прил.12 альфа'!J43</f>
        <v>0</v>
      </c>
      <c r="K43" s="27">
        <f>'Прил.12 согаз'!K43+'Прил.12 альфа'!K43</f>
        <v>0</v>
      </c>
      <c r="L43" s="27">
        <f>'Прил.12 согаз'!L43+'Прил.12 альфа'!L43</f>
        <v>0</v>
      </c>
      <c r="M43" s="27">
        <f>'Прил.12 согаз'!M43+'Прил.12 альфа'!M43</f>
        <v>814</v>
      </c>
      <c r="N43" s="27">
        <f>'Прил.12 согаз'!N43+'Прил.12 альфа'!N43</f>
        <v>662</v>
      </c>
      <c r="O43" s="27">
        <f>'Прил.12 согаз'!O43+'Прил.12 альфа'!O43</f>
        <v>138</v>
      </c>
      <c r="P43" s="27">
        <f>'Прил.12 согаз'!P43+'Прил.12 альфа'!P43</f>
        <v>461</v>
      </c>
      <c r="S43" s="29"/>
      <c r="T43" s="29"/>
    </row>
    <row r="44" spans="1:20" s="28" customFormat="1" ht="16.5" customHeight="1">
      <c r="A44" s="24"/>
      <c r="B44" s="41"/>
      <c r="C44" s="25"/>
      <c r="D44" s="26">
        <f t="shared" si="0"/>
        <v>0</v>
      </c>
      <c r="E44" s="27">
        <f t="shared" si="3"/>
        <v>0</v>
      </c>
      <c r="F44" s="27">
        <f t="shared" si="1"/>
        <v>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S44" s="29"/>
      <c r="T44" s="29"/>
    </row>
    <row r="45" spans="1:20" s="22" customFormat="1" ht="26.25" customHeight="1">
      <c r="A45" s="19" t="s">
        <v>50</v>
      </c>
      <c r="B45" s="40"/>
      <c r="C45" s="20" t="s">
        <v>51</v>
      </c>
      <c r="D45" s="21">
        <f t="shared" si="0"/>
        <v>329100</v>
      </c>
      <c r="E45" s="21">
        <f t="shared" si="3"/>
        <v>0</v>
      </c>
      <c r="F45" s="21">
        <f t="shared" si="1"/>
        <v>329100</v>
      </c>
      <c r="G45" s="21">
        <f aca="true" t="shared" si="4" ref="G45:P45">SUM(G46:G60)</f>
        <v>0</v>
      </c>
      <c r="H45" s="21">
        <f t="shared" si="4"/>
        <v>0</v>
      </c>
      <c r="I45" s="21">
        <f t="shared" si="4"/>
        <v>0</v>
      </c>
      <c r="J45" s="21">
        <f t="shared" si="4"/>
        <v>0</v>
      </c>
      <c r="K45" s="21">
        <f t="shared" si="4"/>
        <v>0</v>
      </c>
      <c r="L45" s="21">
        <f t="shared" si="4"/>
        <v>0</v>
      </c>
      <c r="M45" s="21">
        <f t="shared" si="4"/>
        <v>0</v>
      </c>
      <c r="N45" s="21">
        <f t="shared" si="4"/>
        <v>198819</v>
      </c>
      <c r="O45" s="21">
        <f t="shared" si="4"/>
        <v>0</v>
      </c>
      <c r="P45" s="21">
        <f t="shared" si="4"/>
        <v>130281</v>
      </c>
      <c r="S45" s="23"/>
      <c r="T45" s="23"/>
    </row>
    <row r="46" spans="1:20" s="28" customFormat="1" ht="16.5" customHeight="1">
      <c r="A46" s="24">
        <v>1</v>
      </c>
      <c r="B46" s="41" t="s">
        <v>88</v>
      </c>
      <c r="C46" s="25" t="s">
        <v>52</v>
      </c>
      <c r="D46" s="26">
        <f t="shared" si="0"/>
        <v>128723</v>
      </c>
      <c r="E46" s="27">
        <f t="shared" si="3"/>
        <v>0</v>
      </c>
      <c r="F46" s="27">
        <f t="shared" si="1"/>
        <v>128723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75996</v>
      </c>
      <c r="O46" s="27"/>
      <c r="P46" s="27">
        <f>'Прил.12 согаз'!P46+'Прил.12 альфа'!P46</f>
        <v>52727</v>
      </c>
      <c r="S46" s="29"/>
      <c r="T46" s="29"/>
    </row>
    <row r="47" spans="1:20" s="28" customFormat="1" ht="16.5" customHeight="1">
      <c r="A47" s="24">
        <v>2</v>
      </c>
      <c r="B47" s="41" t="s">
        <v>68</v>
      </c>
      <c r="C47" s="25" t="s">
        <v>30</v>
      </c>
      <c r="D47" s="26">
        <f aca="true" t="shared" si="5" ref="D47:D76">E47+F47</f>
        <v>35452</v>
      </c>
      <c r="E47" s="27">
        <f aca="true" t="shared" si="6" ref="E47:E76">G47+I47+K47+M47+O47</f>
        <v>0</v>
      </c>
      <c r="F47" s="27">
        <f aca="true" t="shared" si="7" ref="F47:F76">H47+J47+L47+N47+P47</f>
        <v>35452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20313</v>
      </c>
      <c r="O47" s="27"/>
      <c r="P47" s="27">
        <f>'Прил.12 согаз'!P47+'Прил.12 альфа'!P47</f>
        <v>15139</v>
      </c>
      <c r="S47" s="29"/>
      <c r="T47" s="29"/>
    </row>
    <row r="48" spans="1:20" s="28" customFormat="1" ht="16.5" customHeight="1">
      <c r="A48" s="24">
        <v>3</v>
      </c>
      <c r="B48" s="41" t="s">
        <v>69</v>
      </c>
      <c r="C48" s="25" t="s">
        <v>31</v>
      </c>
      <c r="D48" s="26">
        <f t="shared" si="5"/>
        <v>21976</v>
      </c>
      <c r="E48" s="27">
        <f t="shared" si="6"/>
        <v>0</v>
      </c>
      <c r="F48" s="27">
        <f t="shared" si="7"/>
        <v>21976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11943</v>
      </c>
      <c r="O48" s="27"/>
      <c r="P48" s="27">
        <f>'Прил.12 согаз'!P48+'Прил.12 альфа'!P48</f>
        <v>10033</v>
      </c>
      <c r="S48" s="29"/>
      <c r="T48" s="29"/>
    </row>
    <row r="49" spans="1:20" s="28" customFormat="1" ht="16.5" customHeight="1">
      <c r="A49" s="24">
        <v>4</v>
      </c>
      <c r="B49" s="41" t="s">
        <v>70</v>
      </c>
      <c r="C49" s="30" t="s">
        <v>32</v>
      </c>
      <c r="D49" s="26">
        <f t="shared" si="5"/>
        <v>20026</v>
      </c>
      <c r="E49" s="27">
        <f t="shared" si="6"/>
        <v>0</v>
      </c>
      <c r="F49" s="27">
        <f t="shared" si="7"/>
        <v>20026</v>
      </c>
      <c r="G49" s="27"/>
      <c r="H49" s="27"/>
      <c r="I49" s="27"/>
      <c r="J49" s="27"/>
      <c r="K49" s="27"/>
      <c r="L49" s="27"/>
      <c r="M49" s="27"/>
      <c r="N49" s="27">
        <f>'Прил.12 согаз'!N49+'Прил.12 альфа'!N49</f>
        <v>12261</v>
      </c>
      <c r="O49" s="27"/>
      <c r="P49" s="27">
        <f>'Прил.12 согаз'!P49+'Прил.12 альфа'!P49</f>
        <v>7765</v>
      </c>
      <c r="S49" s="29"/>
      <c r="T49" s="29"/>
    </row>
    <row r="50" spans="1:20" s="22" customFormat="1" ht="16.5" customHeight="1">
      <c r="A50" s="24">
        <v>5</v>
      </c>
      <c r="B50" s="41" t="s">
        <v>71</v>
      </c>
      <c r="C50" s="25" t="s">
        <v>33</v>
      </c>
      <c r="D50" s="26">
        <f t="shared" si="5"/>
        <v>4556</v>
      </c>
      <c r="E50" s="27">
        <f t="shared" si="6"/>
        <v>0</v>
      </c>
      <c r="F50" s="27">
        <f t="shared" si="7"/>
        <v>4556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2521</v>
      </c>
      <c r="O50" s="26"/>
      <c r="P50" s="27">
        <f>'Прил.12 согаз'!P50+'Прил.12 альфа'!P50</f>
        <v>2035</v>
      </c>
      <c r="S50" s="23"/>
      <c r="T50" s="23"/>
    </row>
    <row r="51" spans="1:20" s="22" customFormat="1" ht="16.5" customHeight="1">
      <c r="A51" s="24">
        <v>6</v>
      </c>
      <c r="B51" s="41" t="s">
        <v>72</v>
      </c>
      <c r="C51" s="25" t="s">
        <v>34</v>
      </c>
      <c r="D51" s="26">
        <f t="shared" si="5"/>
        <v>29747</v>
      </c>
      <c r="E51" s="27">
        <f t="shared" si="6"/>
        <v>0</v>
      </c>
      <c r="F51" s="27">
        <f t="shared" si="7"/>
        <v>29747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16872</v>
      </c>
      <c r="O51" s="26"/>
      <c r="P51" s="27">
        <f>'Прил.12 согаз'!P51+'Прил.12 альфа'!P51</f>
        <v>12875</v>
      </c>
      <c r="S51" s="23"/>
      <c r="T51" s="23"/>
    </row>
    <row r="52" spans="1:20" s="22" customFormat="1" ht="16.5" customHeight="1">
      <c r="A52" s="24">
        <v>7</v>
      </c>
      <c r="B52" s="41" t="s">
        <v>73</v>
      </c>
      <c r="C52" s="25" t="s">
        <v>35</v>
      </c>
      <c r="D52" s="26">
        <f t="shared" si="5"/>
        <v>12519</v>
      </c>
      <c r="E52" s="27">
        <f t="shared" si="6"/>
        <v>0</v>
      </c>
      <c r="F52" s="27">
        <f t="shared" si="7"/>
        <v>12519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7663</v>
      </c>
      <c r="O52" s="26"/>
      <c r="P52" s="27">
        <f>'Прил.12 согаз'!P52+'Прил.12 альфа'!P52</f>
        <v>4856</v>
      </c>
      <c r="S52" s="23"/>
      <c r="T52" s="23"/>
    </row>
    <row r="53" spans="1:20" s="22" customFormat="1" ht="16.5" customHeight="1">
      <c r="A53" s="24">
        <v>8</v>
      </c>
      <c r="B53" s="41" t="s">
        <v>74</v>
      </c>
      <c r="C53" s="25" t="s">
        <v>36</v>
      </c>
      <c r="D53" s="26">
        <f t="shared" si="5"/>
        <v>14076</v>
      </c>
      <c r="E53" s="27">
        <f t="shared" si="6"/>
        <v>0</v>
      </c>
      <c r="F53" s="27">
        <f t="shared" si="7"/>
        <v>14076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9238</v>
      </c>
      <c r="O53" s="26"/>
      <c r="P53" s="27">
        <f>'Прил.12 согаз'!P53+'Прил.12 альфа'!P53</f>
        <v>4838</v>
      </c>
      <c r="S53" s="23"/>
      <c r="T53" s="23"/>
    </row>
    <row r="54" spans="1:20" s="22" customFormat="1" ht="16.5" customHeight="1">
      <c r="A54" s="24">
        <v>9</v>
      </c>
      <c r="B54" s="41" t="s">
        <v>75</v>
      </c>
      <c r="C54" s="25" t="s">
        <v>37</v>
      </c>
      <c r="D54" s="26">
        <f t="shared" si="5"/>
        <v>21720</v>
      </c>
      <c r="E54" s="27">
        <f t="shared" si="6"/>
        <v>0</v>
      </c>
      <c r="F54" s="27">
        <f t="shared" si="7"/>
        <v>21720</v>
      </c>
      <c r="G54" s="26"/>
      <c r="H54" s="26"/>
      <c r="I54" s="26"/>
      <c r="J54" s="26"/>
      <c r="K54" s="26"/>
      <c r="L54" s="26"/>
      <c r="M54" s="26"/>
      <c r="N54" s="27">
        <f>'Прил.12 согаз'!N54+'Прил.12 альфа'!N54</f>
        <v>15741</v>
      </c>
      <c r="O54" s="26"/>
      <c r="P54" s="27">
        <f>'Прил.12 согаз'!P54+'Прил.12 альфа'!P54</f>
        <v>5979</v>
      </c>
      <c r="S54" s="23"/>
      <c r="T54" s="23"/>
    </row>
    <row r="55" spans="1:20" s="28" customFormat="1" ht="16.5" customHeight="1">
      <c r="A55" s="24">
        <v>10</v>
      </c>
      <c r="B55" s="41" t="s">
        <v>80</v>
      </c>
      <c r="C55" s="25" t="s">
        <v>42</v>
      </c>
      <c r="D55" s="26">
        <f t="shared" si="5"/>
        <v>4387</v>
      </c>
      <c r="E55" s="27">
        <f t="shared" si="6"/>
        <v>0</v>
      </c>
      <c r="F55" s="27">
        <f t="shared" si="7"/>
        <v>4387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2374</v>
      </c>
      <c r="O55" s="27"/>
      <c r="P55" s="27">
        <f>'Прил.12 согаз'!P55+'Прил.12 альфа'!P55</f>
        <v>2013</v>
      </c>
      <c r="S55" s="29"/>
      <c r="T55" s="29"/>
    </row>
    <row r="56" spans="1:20" s="28" customFormat="1" ht="16.5" customHeight="1">
      <c r="A56" s="24">
        <v>11</v>
      </c>
      <c r="B56" s="41" t="s">
        <v>81</v>
      </c>
      <c r="C56" s="25" t="s">
        <v>43</v>
      </c>
      <c r="D56" s="26">
        <f t="shared" si="5"/>
        <v>7532</v>
      </c>
      <c r="E56" s="27">
        <f t="shared" si="6"/>
        <v>0</v>
      </c>
      <c r="F56" s="27">
        <f t="shared" si="7"/>
        <v>7532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4512</v>
      </c>
      <c r="O56" s="27"/>
      <c r="P56" s="27">
        <f>'Прил.12 согаз'!P56+'Прил.12 альфа'!P56</f>
        <v>3020</v>
      </c>
      <c r="S56" s="29"/>
      <c r="T56" s="29"/>
    </row>
    <row r="57" spans="1:20" s="28" customFormat="1" ht="16.5" customHeight="1">
      <c r="A57" s="24">
        <v>12</v>
      </c>
      <c r="B57" s="41" t="s">
        <v>82</v>
      </c>
      <c r="C57" s="25" t="s">
        <v>44</v>
      </c>
      <c r="D57" s="26">
        <f t="shared" si="5"/>
        <v>19337</v>
      </c>
      <c r="E57" s="27">
        <f t="shared" si="6"/>
        <v>0</v>
      </c>
      <c r="F57" s="27">
        <f t="shared" si="7"/>
        <v>19337</v>
      </c>
      <c r="G57" s="27"/>
      <c r="H57" s="27"/>
      <c r="I57" s="27"/>
      <c r="J57" s="27"/>
      <c r="K57" s="27"/>
      <c r="L57" s="27"/>
      <c r="M57" s="27"/>
      <c r="N57" s="27">
        <f>'Прил.12 согаз'!N57+'Прил.12 альфа'!N57</f>
        <v>14538</v>
      </c>
      <c r="O57" s="27"/>
      <c r="P57" s="27">
        <f>'Прил.12 согаз'!P57+'Прил.12 альфа'!P57</f>
        <v>4799</v>
      </c>
      <c r="S57" s="29"/>
      <c r="T57" s="29"/>
    </row>
    <row r="58" spans="1:20" s="22" customFormat="1" ht="16.5" customHeight="1">
      <c r="A58" s="24">
        <v>13</v>
      </c>
      <c r="B58" s="41" t="s">
        <v>83</v>
      </c>
      <c r="C58" s="25" t="s">
        <v>45</v>
      </c>
      <c r="D58" s="26">
        <f t="shared" si="5"/>
        <v>4282</v>
      </c>
      <c r="E58" s="27">
        <f t="shared" si="6"/>
        <v>0</v>
      </c>
      <c r="F58" s="27">
        <f t="shared" si="7"/>
        <v>4282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2369</v>
      </c>
      <c r="O58" s="26"/>
      <c r="P58" s="27">
        <f>'Прил.12 согаз'!P58+'Прил.12 альфа'!P58</f>
        <v>1913</v>
      </c>
      <c r="S58" s="23"/>
      <c r="T58" s="23"/>
    </row>
    <row r="59" spans="1:20" s="22" customFormat="1" ht="16.5" customHeight="1">
      <c r="A59" s="24">
        <v>14</v>
      </c>
      <c r="B59" s="41" t="s">
        <v>85</v>
      </c>
      <c r="C59" s="25" t="s">
        <v>53</v>
      </c>
      <c r="D59" s="26">
        <f t="shared" si="5"/>
        <v>2810</v>
      </c>
      <c r="E59" s="27">
        <f t="shared" si="6"/>
        <v>0</v>
      </c>
      <c r="F59" s="27">
        <f t="shared" si="7"/>
        <v>2810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1389</v>
      </c>
      <c r="O59" s="26"/>
      <c r="P59" s="27">
        <f>'Прил.12 согаз'!P59+'Прил.12 альфа'!P59</f>
        <v>1421</v>
      </c>
      <c r="S59" s="23"/>
      <c r="T59" s="23"/>
    </row>
    <row r="60" spans="1:20" s="22" customFormat="1" ht="16.5" customHeight="1">
      <c r="A60" s="24">
        <v>15</v>
      </c>
      <c r="B60" s="41" t="s">
        <v>86</v>
      </c>
      <c r="C60" s="25" t="s">
        <v>48</v>
      </c>
      <c r="D60" s="26">
        <f t="shared" si="5"/>
        <v>1957</v>
      </c>
      <c r="E60" s="27">
        <f t="shared" si="6"/>
        <v>0</v>
      </c>
      <c r="F60" s="27">
        <f t="shared" si="7"/>
        <v>1957</v>
      </c>
      <c r="G60" s="26"/>
      <c r="H60" s="26"/>
      <c r="I60" s="26"/>
      <c r="J60" s="26"/>
      <c r="K60" s="26"/>
      <c r="L60" s="26"/>
      <c r="M60" s="26"/>
      <c r="N60" s="27">
        <f>'Прил.12 согаз'!N60+'Прил.12 альфа'!N60</f>
        <v>1089</v>
      </c>
      <c r="O60" s="26"/>
      <c r="P60" s="27">
        <f>'Прил.12 согаз'!P60+'Прил.12 альфа'!P60</f>
        <v>868</v>
      </c>
      <c r="S60" s="23"/>
      <c r="T60" s="23"/>
    </row>
    <row r="61" spans="1:20" s="22" customFormat="1" ht="26.25" customHeight="1">
      <c r="A61" s="19" t="s">
        <v>54</v>
      </c>
      <c r="B61" s="40"/>
      <c r="C61" s="20" t="s">
        <v>55</v>
      </c>
      <c r="D61" s="21">
        <f t="shared" si="5"/>
        <v>743423</v>
      </c>
      <c r="E61" s="21">
        <f t="shared" si="6"/>
        <v>340077</v>
      </c>
      <c r="F61" s="21">
        <f t="shared" si="7"/>
        <v>403346</v>
      </c>
      <c r="G61" s="21">
        <f aca="true" t="shared" si="8" ref="G61:P61">SUM(G62:G83)</f>
        <v>3831</v>
      </c>
      <c r="H61" s="21">
        <f t="shared" si="8"/>
        <v>3596</v>
      </c>
      <c r="I61" s="21">
        <f t="shared" si="8"/>
        <v>18748</v>
      </c>
      <c r="J61" s="21">
        <f t="shared" si="8"/>
        <v>17989</v>
      </c>
      <c r="K61" s="21">
        <f t="shared" si="8"/>
        <v>55836</v>
      </c>
      <c r="L61" s="21">
        <f t="shared" si="8"/>
        <v>52799</v>
      </c>
      <c r="M61" s="21">
        <f t="shared" si="8"/>
        <v>214106</v>
      </c>
      <c r="N61" s="21">
        <f t="shared" si="8"/>
        <v>198685</v>
      </c>
      <c r="O61" s="21">
        <f t="shared" si="8"/>
        <v>47556</v>
      </c>
      <c r="P61" s="21">
        <f t="shared" si="8"/>
        <v>130277</v>
      </c>
      <c r="S61" s="23"/>
      <c r="T61" s="23"/>
    </row>
    <row r="62" spans="1:20" s="22" customFormat="1" ht="16.5" customHeight="1">
      <c r="A62" s="24">
        <v>1</v>
      </c>
      <c r="B62" s="41" t="s">
        <v>66</v>
      </c>
      <c r="C62" s="25" t="s">
        <v>28</v>
      </c>
      <c r="D62" s="26">
        <f t="shared" si="5"/>
        <v>598</v>
      </c>
      <c r="E62" s="27">
        <f t="shared" si="6"/>
        <v>189</v>
      </c>
      <c r="F62" s="27">
        <f t="shared" si="7"/>
        <v>409</v>
      </c>
      <c r="G62" s="26">
        <f>'Прил.12 согаз'!G62+'Прил.12 альфа'!G62</f>
        <v>0</v>
      </c>
      <c r="H62" s="26">
        <f>'Прил.12 согаз'!H62+'Прил.12 альфа'!H62</f>
        <v>0</v>
      </c>
      <c r="I62" s="26">
        <f>'Прил.12 согаз'!I62+'Прил.12 альфа'!I62</f>
        <v>0</v>
      </c>
      <c r="J62" s="26">
        <f>'Прил.12 согаз'!J62+'Прил.12 альфа'!J62</f>
        <v>0</v>
      </c>
      <c r="K62" s="26">
        <f>'Прил.12 согаз'!K62+'Прил.12 альфа'!K62</f>
        <v>0</v>
      </c>
      <c r="L62" s="26">
        <f>'Прил.12 согаз'!L62+'Прил.12 альфа'!L62</f>
        <v>0</v>
      </c>
      <c r="M62" s="26">
        <f>'Прил.12 согаз'!M62+'Прил.12 альфа'!M62</f>
        <v>152</v>
      </c>
      <c r="N62" s="26">
        <f>'Прил.12 согаз'!N62+'Прил.12 альфа'!N62</f>
        <v>337</v>
      </c>
      <c r="O62" s="26">
        <f>'Прил.12 согаз'!O62+'Прил.12 альфа'!O62</f>
        <v>37</v>
      </c>
      <c r="P62" s="26">
        <f>'Прил.12 согаз'!P62+'Прил.12 альфа'!P62</f>
        <v>72</v>
      </c>
      <c r="S62" s="23"/>
      <c r="T62" s="23"/>
    </row>
    <row r="63" spans="1:20" s="22" customFormat="1" ht="16.5" customHeight="1">
      <c r="A63" s="24">
        <v>2</v>
      </c>
      <c r="B63" s="41" t="s">
        <v>68</v>
      </c>
      <c r="C63" s="25" t="s">
        <v>30</v>
      </c>
      <c r="D63" s="26">
        <f t="shared" si="5"/>
        <v>30347</v>
      </c>
      <c r="E63" s="27">
        <f t="shared" si="6"/>
        <v>14008</v>
      </c>
      <c r="F63" s="27">
        <f t="shared" si="7"/>
        <v>16339</v>
      </c>
      <c r="G63" s="26">
        <f>'Прил.12 согаз'!G63+'Прил.12 альфа'!G63</f>
        <v>147</v>
      </c>
      <c r="H63" s="26">
        <f>'Прил.12 согаз'!H63+'Прил.12 альфа'!H63</f>
        <v>144</v>
      </c>
      <c r="I63" s="26">
        <f>'Прил.12 согаз'!I63+'Прил.12 альфа'!I63</f>
        <v>644</v>
      </c>
      <c r="J63" s="26">
        <f>'Прил.12 согаз'!J63+'Прил.12 альфа'!J63</f>
        <v>655</v>
      </c>
      <c r="K63" s="26">
        <f>'Прил.12 согаз'!K63+'Прил.12 альфа'!K63</f>
        <v>2197</v>
      </c>
      <c r="L63" s="26">
        <f>'Прил.12 согаз'!L63+'Прил.12 альфа'!L63</f>
        <v>2020</v>
      </c>
      <c r="M63" s="26">
        <f>'Прил.12 согаз'!M63+'Прил.12 альфа'!M63</f>
        <v>8997</v>
      </c>
      <c r="N63" s="26">
        <f>'Прил.12 согаз'!N63+'Прил.12 альфа'!N63</f>
        <v>7694</v>
      </c>
      <c r="O63" s="26">
        <f>'Прил.12 согаз'!O63+'Прил.12 альфа'!O63</f>
        <v>2023</v>
      </c>
      <c r="P63" s="26">
        <f>'Прил.12 согаз'!P63+'Прил.12 альфа'!P63</f>
        <v>5826</v>
      </c>
      <c r="S63" s="23"/>
      <c r="T63" s="23"/>
    </row>
    <row r="64" spans="1:20" s="22" customFormat="1" ht="16.5" customHeight="1">
      <c r="A64" s="24">
        <v>3</v>
      </c>
      <c r="B64" s="41" t="s">
        <v>69</v>
      </c>
      <c r="C64" s="25" t="s">
        <v>31</v>
      </c>
      <c r="D64" s="26">
        <f t="shared" si="5"/>
        <v>48010</v>
      </c>
      <c r="E64" s="27">
        <f t="shared" si="6"/>
        <v>21180</v>
      </c>
      <c r="F64" s="27">
        <f t="shared" si="7"/>
        <v>26830</v>
      </c>
      <c r="G64" s="26">
        <f>'Прил.12 согаз'!G64+'Прил.12 альфа'!G64</f>
        <v>196</v>
      </c>
      <c r="H64" s="26">
        <f>'Прил.12 согаз'!H64+'Прил.12 альфа'!H64</f>
        <v>235</v>
      </c>
      <c r="I64" s="26">
        <f>'Прил.12 согаз'!I64+'Прил.12 альфа'!I64</f>
        <v>1094</v>
      </c>
      <c r="J64" s="26">
        <f>'Прил.12 согаз'!J64+'Прил.12 альфа'!J64</f>
        <v>1068</v>
      </c>
      <c r="K64" s="26">
        <f>'Прил.12 согаз'!K64+'Прил.12 альфа'!K64</f>
        <v>3817</v>
      </c>
      <c r="L64" s="26">
        <f>'Прил.12 согаз'!L64+'Прил.12 альфа'!L64</f>
        <v>3580</v>
      </c>
      <c r="M64" s="26">
        <f>'Прил.12 согаз'!M64+'Прил.12 альфа'!M64</f>
        <v>12422</v>
      </c>
      <c r="N64" s="26">
        <f>'Прил.12 согаз'!N64+'Прил.12 альфа'!N64</f>
        <v>11922</v>
      </c>
      <c r="O64" s="26">
        <f>'Прил.12 согаз'!O64+'Прил.12 альфа'!O64</f>
        <v>3651</v>
      </c>
      <c r="P64" s="26">
        <f>'Прил.12 согаз'!P64+'Прил.12 альфа'!P64</f>
        <v>10025</v>
      </c>
      <c r="S64" s="23"/>
      <c r="T64" s="23"/>
    </row>
    <row r="65" spans="1:20" s="22" customFormat="1" ht="16.5" customHeight="1">
      <c r="A65" s="24">
        <v>4</v>
      </c>
      <c r="B65" s="41" t="s">
        <v>70</v>
      </c>
      <c r="C65" s="25" t="s">
        <v>32</v>
      </c>
      <c r="D65" s="26">
        <f t="shared" si="5"/>
        <v>46045</v>
      </c>
      <c r="E65" s="27">
        <f t="shared" si="6"/>
        <v>21505</v>
      </c>
      <c r="F65" s="27">
        <f t="shared" si="7"/>
        <v>24540</v>
      </c>
      <c r="G65" s="26">
        <f>'Прил.12 согаз'!G65+'Прил.12 альфа'!G65</f>
        <v>247</v>
      </c>
      <c r="H65" s="26">
        <f>'Прил.12 согаз'!H65+'Прил.12 альфа'!H65</f>
        <v>214</v>
      </c>
      <c r="I65" s="26">
        <f>'Прил.12 согаз'!I65+'Прил.12 альфа'!I65</f>
        <v>1130</v>
      </c>
      <c r="J65" s="26">
        <f>'Прил.12 согаз'!J65+'Прил.12 альфа'!J65</f>
        <v>1098</v>
      </c>
      <c r="K65" s="26">
        <f>'Прил.12 согаз'!K65+'Прил.12 альфа'!K65</f>
        <v>3399</v>
      </c>
      <c r="L65" s="26">
        <f>'Прил.12 согаз'!L65+'Прил.12 альфа'!L65</f>
        <v>3324</v>
      </c>
      <c r="M65" s="26">
        <f>'Прил.12 согаз'!M65+'Прил.12 альфа'!M65</f>
        <v>13876</v>
      </c>
      <c r="N65" s="26">
        <f>'Прил.12 согаз'!N65+'Прил.12 альфа'!N65</f>
        <v>12182</v>
      </c>
      <c r="O65" s="26">
        <f>'Прил.12 согаз'!O65+'Прил.12 альфа'!O65</f>
        <v>2853</v>
      </c>
      <c r="P65" s="26">
        <f>'Прил.12 согаз'!P65+'Прил.12 альфа'!P65</f>
        <v>7722</v>
      </c>
      <c r="S65" s="23"/>
      <c r="T65" s="23"/>
    </row>
    <row r="66" spans="1:20" s="22" customFormat="1" ht="16.5" customHeight="1">
      <c r="A66" s="24">
        <v>5</v>
      </c>
      <c r="B66" s="41" t="s">
        <v>71</v>
      </c>
      <c r="C66" s="25" t="s">
        <v>33</v>
      </c>
      <c r="D66" s="26">
        <f t="shared" si="5"/>
        <v>10711</v>
      </c>
      <c r="E66" s="27">
        <f t="shared" si="6"/>
        <v>5136</v>
      </c>
      <c r="F66" s="27">
        <f t="shared" si="7"/>
        <v>5575</v>
      </c>
      <c r="G66" s="26">
        <f>'Прил.12 согаз'!G66+'Прил.12 альфа'!G66</f>
        <v>50</v>
      </c>
      <c r="H66" s="26">
        <f>'Прил.12 согаз'!H66+'Прил.12 альфа'!H66</f>
        <v>53</v>
      </c>
      <c r="I66" s="26">
        <f>'Прил.12 согаз'!I66+'Прил.12 альфа'!I66</f>
        <v>253</v>
      </c>
      <c r="J66" s="26">
        <f>'Прил.12 согаз'!J66+'Прил.12 альфа'!J66</f>
        <v>198</v>
      </c>
      <c r="K66" s="26">
        <f>'Прил.12 согаз'!K66+'Прил.12 альфа'!K66</f>
        <v>789</v>
      </c>
      <c r="L66" s="26">
        <f>'Прил.12 согаз'!L66+'Прил.12 альфа'!L66</f>
        <v>773</v>
      </c>
      <c r="M66" s="26">
        <f>'Прил.12 согаз'!M66+'Прил.12 альфа'!M66</f>
        <v>3280</v>
      </c>
      <c r="N66" s="26">
        <f>'Прил.12 согаз'!N66+'Прил.12 альфа'!N66</f>
        <v>2517</v>
      </c>
      <c r="O66" s="26">
        <f>'Прил.12 согаз'!O66+'Прил.12 альфа'!O66</f>
        <v>764</v>
      </c>
      <c r="P66" s="26">
        <f>'Прил.12 согаз'!P66+'Прил.12 альфа'!P66</f>
        <v>2034</v>
      </c>
      <c r="S66" s="23"/>
      <c r="T66" s="23"/>
    </row>
    <row r="67" spans="1:20" s="22" customFormat="1" ht="16.5" customHeight="1">
      <c r="A67" s="24">
        <v>6</v>
      </c>
      <c r="B67" s="41" t="s">
        <v>72</v>
      </c>
      <c r="C67" s="25" t="s">
        <v>34</v>
      </c>
      <c r="D67" s="26">
        <f t="shared" si="5"/>
        <v>19552</v>
      </c>
      <c r="E67" s="27">
        <f t="shared" si="6"/>
        <v>9049</v>
      </c>
      <c r="F67" s="27">
        <f t="shared" si="7"/>
        <v>10503</v>
      </c>
      <c r="G67" s="26">
        <f>'Прил.12 согаз'!G67+'Прил.12 альфа'!G67</f>
        <v>82</v>
      </c>
      <c r="H67" s="26">
        <f>'Прил.12 согаз'!H67+'Прил.12 альфа'!H67</f>
        <v>87</v>
      </c>
      <c r="I67" s="26">
        <f>'Прил.12 согаз'!I67+'Прил.12 альфа'!I67</f>
        <v>408</v>
      </c>
      <c r="J67" s="26">
        <f>'Прил.12 согаз'!J67+'Прил.12 альфа'!J67</f>
        <v>416</v>
      </c>
      <c r="K67" s="26">
        <f>'Прил.12 согаз'!K67+'Прил.12 альфа'!K67</f>
        <v>1368</v>
      </c>
      <c r="L67" s="26">
        <f>'Прил.12 согаз'!L67+'Прил.12 альфа'!L67</f>
        <v>1324</v>
      </c>
      <c r="M67" s="26">
        <f>'Прил.12 согаз'!M67+'Прил.12 альфа'!M67</f>
        <v>5716</v>
      </c>
      <c r="N67" s="26">
        <f>'Прил.12 согаз'!N67+'Прил.12 альфа'!N67</f>
        <v>4771</v>
      </c>
      <c r="O67" s="26">
        <f>'Прил.12 согаз'!O67+'Прил.12 альфа'!O67</f>
        <v>1475</v>
      </c>
      <c r="P67" s="26">
        <f>'Прил.12 согаз'!P67+'Прил.12 альфа'!P67</f>
        <v>3905</v>
      </c>
      <c r="S67" s="23"/>
      <c r="T67" s="23"/>
    </row>
    <row r="68" spans="1:20" s="22" customFormat="1" ht="16.5" customHeight="1">
      <c r="A68" s="24">
        <v>7</v>
      </c>
      <c r="B68" s="41" t="s">
        <v>74</v>
      </c>
      <c r="C68" s="25" t="s">
        <v>36</v>
      </c>
      <c r="D68" s="26">
        <f t="shared" si="5"/>
        <v>33133</v>
      </c>
      <c r="E68" s="27">
        <f t="shared" si="6"/>
        <v>15249</v>
      </c>
      <c r="F68" s="27">
        <f t="shared" si="7"/>
        <v>17884</v>
      </c>
      <c r="G68" s="26">
        <f>'Прил.12 согаз'!G68+'Прил.12 альфа'!G68</f>
        <v>210</v>
      </c>
      <c r="H68" s="26">
        <f>'Прил.12 согаз'!H68+'Прил.12 альфа'!H68</f>
        <v>197</v>
      </c>
      <c r="I68" s="26">
        <f>'Прил.12 согаз'!I68+'Прил.12 альфа'!I68</f>
        <v>956</v>
      </c>
      <c r="J68" s="26">
        <f>'Прил.12 согаз'!J68+'Прил.12 альфа'!J68</f>
        <v>951</v>
      </c>
      <c r="K68" s="26">
        <f>'Прил.12 согаз'!K68+'Прил.12 альфа'!K68</f>
        <v>2823</v>
      </c>
      <c r="L68" s="26">
        <f>'Прил.12 согаз'!L68+'Прил.12 альфа'!L68</f>
        <v>2692</v>
      </c>
      <c r="M68" s="26">
        <f>'Прил.12 согаз'!M68+'Прил.12 альфа'!M68</f>
        <v>9709</v>
      </c>
      <c r="N68" s="26">
        <f>'Прил.12 согаз'!N68+'Прил.12 альфа'!N68</f>
        <v>9218</v>
      </c>
      <c r="O68" s="26">
        <f>'Прил.12 согаз'!O68+'Прил.12 альфа'!O68</f>
        <v>1551</v>
      </c>
      <c r="P68" s="26">
        <f>'Прил.12 согаз'!P68+'Прил.12 альфа'!P68</f>
        <v>4826</v>
      </c>
      <c r="S68" s="23"/>
      <c r="T68" s="23"/>
    </row>
    <row r="69" spans="1:20" s="22" customFormat="1" ht="16.5" customHeight="1">
      <c r="A69" s="24">
        <v>8</v>
      </c>
      <c r="B69" s="41" t="s">
        <v>75</v>
      </c>
      <c r="C69" s="25" t="s">
        <v>37</v>
      </c>
      <c r="D69" s="26">
        <f t="shared" si="5"/>
        <v>0</v>
      </c>
      <c r="E69" s="27">
        <f t="shared" si="6"/>
        <v>0</v>
      </c>
      <c r="F69" s="27">
        <f t="shared" si="7"/>
        <v>0</v>
      </c>
      <c r="G69" s="26">
        <f>'Прил.12 согаз'!G69+'Прил.12 альфа'!G69</f>
        <v>0</v>
      </c>
      <c r="H69" s="26">
        <f>'Прил.12 согаз'!H69+'Прил.12 альфа'!H69</f>
        <v>0</v>
      </c>
      <c r="I69" s="26">
        <f>'Прил.12 согаз'!I69+'Прил.12 альфа'!I69</f>
        <v>0</v>
      </c>
      <c r="J69" s="26">
        <f>'Прил.12 согаз'!J69+'Прил.12 альфа'!J69</f>
        <v>0</v>
      </c>
      <c r="K69" s="26">
        <f>'Прил.12 согаз'!K69+'Прил.12 альфа'!K69</f>
        <v>0</v>
      </c>
      <c r="L69" s="26">
        <f>'Прил.12 согаз'!L69+'Прил.12 альфа'!L69</f>
        <v>0</v>
      </c>
      <c r="M69" s="26">
        <f>'Прил.12 согаз'!M69+'Прил.12 альфа'!M69</f>
        <v>0</v>
      </c>
      <c r="N69" s="26">
        <f>'Прил.12 согаз'!N69+'Прил.12 альфа'!N69</f>
        <v>0</v>
      </c>
      <c r="O69" s="26">
        <f>'Прил.12 согаз'!O69+'Прил.12 альфа'!O69</f>
        <v>0</v>
      </c>
      <c r="P69" s="26">
        <f>'Прил.12 согаз'!P69+'Прил.12 альфа'!P69</f>
        <v>0</v>
      </c>
      <c r="S69" s="23"/>
      <c r="T69" s="23"/>
    </row>
    <row r="70" spans="1:20" s="22" customFormat="1" ht="16.5" customHeight="1">
      <c r="A70" s="24">
        <v>9</v>
      </c>
      <c r="B70" s="41" t="s">
        <v>76</v>
      </c>
      <c r="C70" s="25" t="s">
        <v>38</v>
      </c>
      <c r="D70" s="26">
        <f t="shared" si="5"/>
        <v>0</v>
      </c>
      <c r="E70" s="27">
        <f t="shared" si="6"/>
        <v>0</v>
      </c>
      <c r="F70" s="27">
        <f t="shared" si="7"/>
        <v>0</v>
      </c>
      <c r="G70" s="26">
        <f>'Прил.12 согаз'!G70+'Прил.12 альфа'!G70</f>
        <v>0</v>
      </c>
      <c r="H70" s="26">
        <f>'Прил.12 согаз'!H70+'Прил.12 альфа'!H70</f>
        <v>0</v>
      </c>
      <c r="I70" s="26">
        <f>'Прил.12 согаз'!I70+'Прил.12 альфа'!I70</f>
        <v>0</v>
      </c>
      <c r="J70" s="26">
        <f>'Прил.12 согаз'!J70+'Прил.12 альфа'!J70</f>
        <v>0</v>
      </c>
      <c r="K70" s="26">
        <f>'Прил.12 согаз'!K70+'Прил.12 альфа'!K70</f>
        <v>0</v>
      </c>
      <c r="L70" s="26">
        <f>'Прил.12 согаз'!L70+'Прил.12 альфа'!L70</f>
        <v>0</v>
      </c>
      <c r="M70" s="26">
        <f>'Прил.12 согаз'!M70+'Прил.12 альфа'!M70</f>
        <v>0</v>
      </c>
      <c r="N70" s="26">
        <f>'Прил.12 согаз'!N70+'Прил.12 альфа'!N70</f>
        <v>0</v>
      </c>
      <c r="O70" s="26">
        <f>'Прил.12 согаз'!O70+'Прил.12 альфа'!O70</f>
        <v>0</v>
      </c>
      <c r="P70" s="26">
        <f>'Прил.12 согаз'!P70+'Прил.12 альфа'!P70</f>
        <v>0</v>
      </c>
      <c r="S70" s="23"/>
      <c r="T70" s="23"/>
    </row>
    <row r="71" spans="1:20" s="22" customFormat="1" ht="16.5" customHeight="1">
      <c r="A71" s="24">
        <v>10</v>
      </c>
      <c r="B71" s="41" t="s">
        <v>188</v>
      </c>
      <c r="C71" s="25" t="s">
        <v>187</v>
      </c>
      <c r="D71" s="26">
        <f t="shared" si="5"/>
        <v>41893</v>
      </c>
      <c r="E71" s="27">
        <f t="shared" si="6"/>
        <v>18055</v>
      </c>
      <c r="F71" s="27">
        <f t="shared" si="7"/>
        <v>23838</v>
      </c>
      <c r="G71" s="26">
        <f>'Прил.12 согаз'!G71+'Прил.12 альфа'!G71</f>
        <v>0</v>
      </c>
      <c r="H71" s="26">
        <f>'Прил.12 согаз'!H71+'Прил.12 альфа'!H71</f>
        <v>0</v>
      </c>
      <c r="I71" s="26">
        <f>'Прил.12 согаз'!I71+'Прил.12 альфа'!I71</f>
        <v>0</v>
      </c>
      <c r="J71" s="26">
        <f>'Прил.12 согаз'!J71+'Прил.12 альфа'!J71</f>
        <v>0</v>
      </c>
      <c r="K71" s="26">
        <f>'Прил.12 согаз'!K71+'Прил.12 альфа'!K71</f>
        <v>0</v>
      </c>
      <c r="L71" s="26">
        <f>'Прил.12 согаз'!L71+'Прил.12 альфа'!L71</f>
        <v>0</v>
      </c>
      <c r="M71" s="26">
        <f>'Прил.12 согаз'!M71+'Прил.12 альфа'!M71</f>
        <v>14717</v>
      </c>
      <c r="N71" s="26">
        <f>'Прил.12 согаз'!N71+'Прил.12 альфа'!N71</f>
        <v>14288</v>
      </c>
      <c r="O71" s="26">
        <f>'Прил.12 согаз'!O71+'Прил.12 альфа'!O71</f>
        <v>3338</v>
      </c>
      <c r="P71" s="26">
        <f>'Прил.12 согаз'!P71+'Прил.12 альфа'!P71</f>
        <v>9550</v>
      </c>
      <c r="S71" s="23"/>
      <c r="T71" s="23"/>
    </row>
    <row r="72" spans="1:20" s="22" customFormat="1" ht="16.5" customHeight="1">
      <c r="A72" s="24">
        <v>11</v>
      </c>
      <c r="B72" s="41" t="s">
        <v>89</v>
      </c>
      <c r="C72" s="25" t="s">
        <v>56</v>
      </c>
      <c r="D72" s="26">
        <f t="shared" si="5"/>
        <v>296510</v>
      </c>
      <c r="E72" s="27">
        <f t="shared" si="6"/>
        <v>135582</v>
      </c>
      <c r="F72" s="27">
        <f t="shared" si="7"/>
        <v>160928</v>
      </c>
      <c r="G72" s="26">
        <f>'Прил.12 согаз'!G72+'Прил.12 альфа'!G72</f>
        <v>1799</v>
      </c>
      <c r="H72" s="26">
        <f>'Прил.12 согаз'!H72+'Прил.12 альфа'!H72</f>
        <v>1711</v>
      </c>
      <c r="I72" s="26">
        <f>'Прил.12 согаз'!I72+'Прил.12 альфа'!I72</f>
        <v>8912</v>
      </c>
      <c r="J72" s="26">
        <f>'Прил.12 согаз'!J72+'Прил.12 альфа'!J72</f>
        <v>8687</v>
      </c>
      <c r="K72" s="26">
        <f>'Прил.12 согаз'!K72+'Прил.12 альфа'!K72</f>
        <v>25201</v>
      </c>
      <c r="L72" s="26">
        <f>'Прил.12 согаз'!L72+'Прил.12 альфа'!L72</f>
        <v>23841</v>
      </c>
      <c r="M72" s="26">
        <f>'Прил.12 согаз'!M72+'Прил.12 альфа'!M72</f>
        <v>81557</v>
      </c>
      <c r="N72" s="26">
        <f>'Прил.12 согаз'!N72+'Прил.12 альфа'!N72</f>
        <v>77192</v>
      </c>
      <c r="O72" s="26">
        <f>'Прил.12 согаз'!O72+'Прил.12 альфа'!O72</f>
        <v>18113</v>
      </c>
      <c r="P72" s="26">
        <f>'Прил.12 согаз'!P72+'Прил.12 альфа'!P72</f>
        <v>49497</v>
      </c>
      <c r="S72" s="23"/>
      <c r="T72" s="23"/>
    </row>
    <row r="73" spans="1:20" s="22" customFormat="1" ht="16.5" customHeight="1">
      <c r="A73" s="24">
        <v>12</v>
      </c>
      <c r="B73" s="41" t="s">
        <v>90</v>
      </c>
      <c r="C73" s="30" t="s">
        <v>57</v>
      </c>
      <c r="D73" s="26">
        <f t="shared" si="5"/>
        <v>51188</v>
      </c>
      <c r="E73" s="27">
        <f t="shared" si="6"/>
        <v>24150</v>
      </c>
      <c r="F73" s="27">
        <f t="shared" si="7"/>
        <v>27038</v>
      </c>
      <c r="G73" s="26">
        <f>'Прил.12 согаз'!G73+'Прил.12 альфа'!G73</f>
        <v>261</v>
      </c>
      <c r="H73" s="26">
        <f>'Прил.12 согаз'!H73+'Прил.12 альфа'!H73</f>
        <v>221</v>
      </c>
      <c r="I73" s="26">
        <f>'Прил.12 согаз'!I73+'Прил.12 альфа'!I73</f>
        <v>1306</v>
      </c>
      <c r="J73" s="26">
        <f>'Прил.12 согаз'!J73+'Прил.12 альфа'!J73</f>
        <v>1125</v>
      </c>
      <c r="K73" s="26">
        <f>'Прил.12 согаз'!K73+'Прил.12 альфа'!K73</f>
        <v>4084</v>
      </c>
      <c r="L73" s="26">
        <f>'Прил.12 согаз'!L73+'Прил.12 альфа'!L73</f>
        <v>3877</v>
      </c>
      <c r="M73" s="26">
        <f>'Прил.12 согаз'!M73+'Прил.12 альфа'!M73</f>
        <v>15135</v>
      </c>
      <c r="N73" s="26">
        <f>'Прил.12 согаз'!N73+'Прил.12 альфа'!N73</f>
        <v>12541</v>
      </c>
      <c r="O73" s="26">
        <f>'Прил.12 согаз'!O73+'Прил.12 альфа'!O73</f>
        <v>3364</v>
      </c>
      <c r="P73" s="26">
        <f>'Прил.12 согаз'!P73+'Прил.12 альфа'!P73</f>
        <v>9274</v>
      </c>
      <c r="S73" s="23"/>
      <c r="T73" s="23"/>
    </row>
    <row r="74" spans="1:20" s="22" customFormat="1" ht="16.5" customHeight="1">
      <c r="A74" s="24">
        <v>13</v>
      </c>
      <c r="B74" s="41" t="s">
        <v>91</v>
      </c>
      <c r="C74" s="25" t="s">
        <v>58</v>
      </c>
      <c r="D74" s="26">
        <f t="shared" si="5"/>
        <v>47019</v>
      </c>
      <c r="E74" s="27">
        <f t="shared" si="6"/>
        <v>21436</v>
      </c>
      <c r="F74" s="27">
        <f t="shared" si="7"/>
        <v>25583</v>
      </c>
      <c r="G74" s="26">
        <f>'Прил.12 согаз'!G74+'Прил.12 альфа'!G74</f>
        <v>224</v>
      </c>
      <c r="H74" s="26">
        <f>'Прил.12 согаз'!H74+'Прил.12 альфа'!H74</f>
        <v>187</v>
      </c>
      <c r="I74" s="26">
        <f>'Прил.12 согаз'!I74+'Прил.12 альфа'!I74</f>
        <v>1081</v>
      </c>
      <c r="J74" s="26">
        <f>'Прил.12 согаз'!J74+'Прил.12 альфа'!J74</f>
        <v>1008</v>
      </c>
      <c r="K74" s="26">
        <f>'Прил.12 согаз'!K74+'Прил.12 альфа'!K74</f>
        <v>3610</v>
      </c>
      <c r="L74" s="26">
        <f>'Прил.12 согаз'!L74+'Прил.12 альфа'!L74</f>
        <v>3346</v>
      </c>
      <c r="M74" s="26">
        <f>'Прил.12 согаз'!M74+'Прил.12 альфа'!M74</f>
        <v>13478</v>
      </c>
      <c r="N74" s="26">
        <f>'Прил.12 согаз'!N74+'Прил.12 альфа'!N74</f>
        <v>12071</v>
      </c>
      <c r="O74" s="26">
        <f>'Прил.12 согаз'!O74+'Прил.12 альфа'!O74</f>
        <v>3043</v>
      </c>
      <c r="P74" s="26">
        <f>'Прил.12 согаз'!P74+'Прил.12 альфа'!P74</f>
        <v>8971</v>
      </c>
      <c r="S74" s="23"/>
      <c r="T74" s="23"/>
    </row>
    <row r="75" spans="1:20" s="22" customFormat="1" ht="16.5" customHeight="1">
      <c r="A75" s="24">
        <v>14</v>
      </c>
      <c r="B75" s="41" t="s">
        <v>92</v>
      </c>
      <c r="C75" s="25" t="s">
        <v>59</v>
      </c>
      <c r="D75" s="26">
        <f t="shared" si="5"/>
        <v>28458</v>
      </c>
      <c r="E75" s="27">
        <f t="shared" si="6"/>
        <v>12855</v>
      </c>
      <c r="F75" s="27">
        <f t="shared" si="7"/>
        <v>15603</v>
      </c>
      <c r="G75" s="26">
        <f>'Прил.12 согаз'!G75+'Прил.12 альфа'!G75</f>
        <v>140</v>
      </c>
      <c r="H75" s="26">
        <f>'Прил.12 согаз'!H75+'Прил.12 альфа'!H75</f>
        <v>120</v>
      </c>
      <c r="I75" s="26">
        <f>'Прил.12 согаз'!I75+'Прил.12 альфа'!I75</f>
        <v>724</v>
      </c>
      <c r="J75" s="26">
        <f>'Прил.12 согаз'!J75+'Прил.12 альфа'!J75</f>
        <v>668</v>
      </c>
      <c r="K75" s="26">
        <f>'Прил.12 согаз'!K75+'Прил.12 альфа'!K75</f>
        <v>2377</v>
      </c>
      <c r="L75" s="26">
        <f>'Прил.12 согаз'!L75+'Прил.12 альфа'!L75</f>
        <v>2305</v>
      </c>
      <c r="M75" s="26">
        <f>'Прил.12 согаз'!M75+'Прил.12 альфа'!M75</f>
        <v>8002</v>
      </c>
      <c r="N75" s="26">
        <f>'Прил.12 согаз'!N75+'Прил.12 альфа'!N75</f>
        <v>7659</v>
      </c>
      <c r="O75" s="26">
        <f>'Прил.12 согаз'!O75+'Прил.12 альфа'!O75</f>
        <v>1612</v>
      </c>
      <c r="P75" s="26">
        <f>'Прил.12 согаз'!P75+'Прил.12 альфа'!P75</f>
        <v>4851</v>
      </c>
      <c r="S75" s="23"/>
      <c r="T75" s="23"/>
    </row>
    <row r="76" spans="1:20" s="22" customFormat="1" ht="16.5" customHeight="1">
      <c r="A76" s="24">
        <v>15</v>
      </c>
      <c r="B76" s="41" t="s">
        <v>80</v>
      </c>
      <c r="C76" s="25" t="s">
        <v>42</v>
      </c>
      <c r="D76" s="26">
        <f t="shared" si="5"/>
        <v>7597</v>
      </c>
      <c r="E76" s="27">
        <f t="shared" si="6"/>
        <v>3958</v>
      </c>
      <c r="F76" s="27">
        <f t="shared" si="7"/>
        <v>3639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2814</v>
      </c>
      <c r="N76" s="26">
        <f>'Прил.12 согаз'!N76+'Прил.12 альфа'!N76</f>
        <v>1980</v>
      </c>
      <c r="O76" s="26">
        <f>'Прил.12 согаз'!O76+'Прил.12 альфа'!O76</f>
        <v>1144</v>
      </c>
      <c r="P76" s="26">
        <f>'Прил.12 согаз'!P76+'Прил.12 альфа'!P76</f>
        <v>1659</v>
      </c>
      <c r="S76" s="23"/>
      <c r="T76" s="23"/>
    </row>
    <row r="77" spans="1:20" s="22" customFormat="1" ht="16.5" customHeight="1">
      <c r="A77" s="24">
        <v>16</v>
      </c>
      <c r="B77" s="41" t="s">
        <v>81</v>
      </c>
      <c r="C77" s="25" t="s">
        <v>43</v>
      </c>
      <c r="D77" s="26">
        <f aca="true" t="shared" si="9" ref="D77:D96">E77+F77</f>
        <v>17569</v>
      </c>
      <c r="E77" s="27">
        <f aca="true" t="shared" si="10" ref="E77:E96">G77+I77+K77+M77+O77</f>
        <v>8314</v>
      </c>
      <c r="F77" s="27">
        <f aca="true" t="shared" si="11" ref="F77:F96">H77+J77+L77+N77+P77</f>
        <v>9255</v>
      </c>
      <c r="G77" s="26">
        <f>'Прил.12 согаз'!G77+'Прил.12 альфа'!G77</f>
        <v>90</v>
      </c>
      <c r="H77" s="26">
        <f>'Прил.12 согаз'!H77+'Прил.12 альфа'!H77</f>
        <v>72</v>
      </c>
      <c r="I77" s="26">
        <f>'Прил.12 согаз'!I77+'Прил.12 альфа'!I77</f>
        <v>425</v>
      </c>
      <c r="J77" s="26">
        <f>'Прил.12 согаз'!J77+'Прил.12 альфа'!J77</f>
        <v>406</v>
      </c>
      <c r="K77" s="26">
        <f>'Прил.12 согаз'!K77+'Прил.12 альфа'!K77</f>
        <v>1369</v>
      </c>
      <c r="L77" s="26">
        <f>'Прил.12 согаз'!L77+'Прил.12 альфа'!L77</f>
        <v>1252</v>
      </c>
      <c r="M77" s="26">
        <f>'Прил.12 согаз'!M77+'Прил.12 альфа'!M77</f>
        <v>5261</v>
      </c>
      <c r="N77" s="26">
        <f>'Прил.12 согаз'!N77+'Прил.12 альфа'!N77</f>
        <v>4503</v>
      </c>
      <c r="O77" s="26">
        <f>'Прил.12 согаз'!O77+'Прил.12 альфа'!O77</f>
        <v>1169</v>
      </c>
      <c r="P77" s="26">
        <f>'Прил.12 согаз'!P77+'Прил.12 альфа'!P77</f>
        <v>3022</v>
      </c>
      <c r="S77" s="23"/>
      <c r="T77" s="23"/>
    </row>
    <row r="78" spans="1:20" s="22" customFormat="1" ht="16.5" customHeight="1">
      <c r="A78" s="24">
        <v>17</v>
      </c>
      <c r="B78" s="41" t="s">
        <v>82</v>
      </c>
      <c r="C78" s="25" t="s">
        <v>44</v>
      </c>
      <c r="D78" s="26">
        <f t="shared" si="9"/>
        <v>46346</v>
      </c>
      <c r="E78" s="27">
        <f t="shared" si="10"/>
        <v>20531</v>
      </c>
      <c r="F78" s="27">
        <f t="shared" si="11"/>
        <v>25815</v>
      </c>
      <c r="G78" s="26">
        <f>'Прил.12 согаз'!G78+'Прил.12 альфа'!G78</f>
        <v>385</v>
      </c>
      <c r="H78" s="26">
        <f>'Прил.12 согаз'!H78+'Прил.12 альфа'!H78</f>
        <v>355</v>
      </c>
      <c r="I78" s="26">
        <f>'Прил.12 согаз'!I78+'Прил.12 альфа'!I78</f>
        <v>1815</v>
      </c>
      <c r="J78" s="26">
        <f>'Прил.12 согаз'!J78+'Прил.12 альфа'!J78</f>
        <v>1709</v>
      </c>
      <c r="K78" s="26">
        <f>'Прил.12 согаз'!K78+'Прил.12 альфа'!K78</f>
        <v>4802</v>
      </c>
      <c r="L78" s="26">
        <f>'Прил.12 согаз'!L78+'Прил.12 альфа'!L78</f>
        <v>4465</v>
      </c>
      <c r="M78" s="26">
        <f>'Прил.12 согаз'!M78+'Прил.12 альфа'!M78</f>
        <v>11814</v>
      </c>
      <c r="N78" s="26">
        <f>'Прил.12 согаз'!N78+'Прил.12 альфа'!N78</f>
        <v>14507</v>
      </c>
      <c r="O78" s="26">
        <f>'Прил.12 согаз'!O78+'Прил.12 альфа'!O78</f>
        <v>1715</v>
      </c>
      <c r="P78" s="26">
        <f>'Прил.12 согаз'!P78+'Прил.12 альфа'!P78</f>
        <v>4779</v>
      </c>
      <c r="S78" s="23"/>
      <c r="T78" s="23"/>
    </row>
    <row r="79" spans="1:20" s="22" customFormat="1" ht="16.5" customHeight="1">
      <c r="A79" s="24">
        <v>18</v>
      </c>
      <c r="B79" s="41" t="s">
        <v>83</v>
      </c>
      <c r="C79" s="25" t="s">
        <v>45</v>
      </c>
      <c r="D79" s="26">
        <f t="shared" si="9"/>
        <v>6865</v>
      </c>
      <c r="E79" s="27">
        <f t="shared" si="10"/>
        <v>2528</v>
      </c>
      <c r="F79" s="27">
        <f t="shared" si="11"/>
        <v>4337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1865</v>
      </c>
      <c r="N79" s="26">
        <f>'Прил.12 согаз'!N79+'Прил.12 альфа'!N79</f>
        <v>2395</v>
      </c>
      <c r="O79" s="26">
        <f>'Прил.12 согаз'!O79+'Прил.12 альфа'!O79</f>
        <v>663</v>
      </c>
      <c r="P79" s="26">
        <f>'Прил.12 согаз'!P79+'Прил.12 альфа'!P79</f>
        <v>1942</v>
      </c>
      <c r="S79" s="23"/>
      <c r="T79" s="23"/>
    </row>
    <row r="80" spans="1:20" s="22" customFormat="1" ht="16.5" customHeight="1">
      <c r="A80" s="24">
        <v>19</v>
      </c>
      <c r="B80" s="41" t="s">
        <v>84</v>
      </c>
      <c r="C80" s="25" t="s">
        <v>46</v>
      </c>
      <c r="D80" s="26">
        <f t="shared" si="9"/>
        <v>1281</v>
      </c>
      <c r="E80" s="27">
        <f t="shared" si="10"/>
        <v>725</v>
      </c>
      <c r="F80" s="27">
        <f t="shared" si="11"/>
        <v>556</v>
      </c>
      <c r="G80" s="26">
        <f>'Прил.12 согаз'!G80+'Прил.12 альфа'!G80</f>
        <v>0</v>
      </c>
      <c r="H80" s="26">
        <f>'Прил.12 согаз'!H80+'Прил.12 альфа'!H80</f>
        <v>0</v>
      </c>
      <c r="I80" s="26">
        <f>'Прил.12 согаз'!I80+'Прил.12 альфа'!I80</f>
        <v>0</v>
      </c>
      <c r="J80" s="26">
        <f>'Прил.12 согаз'!J80+'Прил.12 альфа'!J80</f>
        <v>0</v>
      </c>
      <c r="K80" s="26">
        <f>'Прил.12 согаз'!K80+'Прил.12 альфа'!K80</f>
        <v>0</v>
      </c>
      <c r="L80" s="26">
        <f>'Прил.12 согаз'!L80+'Прил.12 альфа'!L80</f>
        <v>0</v>
      </c>
      <c r="M80" s="26">
        <f>'Прил.12 согаз'!M80+'Прил.12 альфа'!M80</f>
        <v>569</v>
      </c>
      <c r="N80" s="26">
        <f>'Прил.12 согаз'!N80+'Прил.12 альфа'!N80</f>
        <v>350</v>
      </c>
      <c r="O80" s="26">
        <f>'Прил.12 согаз'!O80+'Прил.12 альфа'!O80</f>
        <v>156</v>
      </c>
      <c r="P80" s="26">
        <f>'Прил.12 согаз'!P80+'Прил.12 альфа'!P80</f>
        <v>206</v>
      </c>
      <c r="S80" s="23"/>
      <c r="T80" s="23"/>
    </row>
    <row r="81" spans="1:16" s="33" customFormat="1" ht="16.5" customHeight="1">
      <c r="A81" s="24">
        <v>20</v>
      </c>
      <c r="B81" s="41" t="s">
        <v>85</v>
      </c>
      <c r="C81" s="25" t="s">
        <v>53</v>
      </c>
      <c r="D81" s="26">
        <f t="shared" si="9"/>
        <v>4924</v>
      </c>
      <c r="E81" s="27">
        <f t="shared" si="10"/>
        <v>2226</v>
      </c>
      <c r="F81" s="27">
        <f t="shared" si="11"/>
        <v>2698</v>
      </c>
      <c r="G81" s="26">
        <f>'Прил.12 согаз'!G81+'Прил.12 альфа'!G81</f>
        <v>0</v>
      </c>
      <c r="H81" s="26">
        <f>'Прил.12 согаз'!H81+'Прил.12 альфа'!H81</f>
        <v>0</v>
      </c>
      <c r="I81" s="26">
        <f>'Прил.12 согаз'!I81+'Прил.12 альфа'!I81</f>
        <v>0</v>
      </c>
      <c r="J81" s="26">
        <f>'Прил.12 согаз'!J81+'Прил.12 альфа'!J81</f>
        <v>0</v>
      </c>
      <c r="K81" s="26">
        <f>'Прил.12 согаз'!K81+'Прил.12 альфа'!K81</f>
        <v>0</v>
      </c>
      <c r="L81" s="26">
        <f>'Прил.12 согаз'!L81+'Прил.12 альфа'!L81</f>
        <v>0</v>
      </c>
      <c r="M81" s="26">
        <f>'Прил.12 согаз'!M81+'Прил.12 альфа'!M81</f>
        <v>1848</v>
      </c>
      <c r="N81" s="26">
        <f>'Прил.12 согаз'!N81+'Прил.12 альфа'!N81</f>
        <v>1453</v>
      </c>
      <c r="O81" s="26">
        <f>'Прил.12 согаз'!O81+'Прил.12 альфа'!O81</f>
        <v>378</v>
      </c>
      <c r="P81" s="26">
        <f>'Прил.12 согаз'!P81+'Прил.12 альфа'!P81</f>
        <v>1245</v>
      </c>
    </row>
    <row r="82" spans="1:16" s="33" customFormat="1" ht="16.5" customHeight="1">
      <c r="A82" s="24">
        <v>21</v>
      </c>
      <c r="B82" s="41" t="s">
        <v>86</v>
      </c>
      <c r="C82" s="25" t="s">
        <v>48</v>
      </c>
      <c r="D82" s="26">
        <f t="shared" si="9"/>
        <v>5377</v>
      </c>
      <c r="E82" s="27">
        <f t="shared" si="10"/>
        <v>3401</v>
      </c>
      <c r="F82" s="27">
        <f t="shared" si="11"/>
        <v>1976</v>
      </c>
      <c r="G82" s="26">
        <f>'Прил.12 согаз'!G82+'Прил.12 альфа'!G82</f>
        <v>0</v>
      </c>
      <c r="H82" s="26">
        <f>'Прил.12 согаз'!H82+'Прил.12 альфа'!H82</f>
        <v>0</v>
      </c>
      <c r="I82" s="26">
        <f>'Прил.12 согаз'!I82+'Прил.12 альфа'!I82</f>
        <v>0</v>
      </c>
      <c r="J82" s="26">
        <f>'Прил.12 согаз'!J82+'Прил.12 альфа'!J82</f>
        <v>0</v>
      </c>
      <c r="K82" s="26">
        <f>'Прил.12 согаз'!K82+'Прил.12 альфа'!K82</f>
        <v>0</v>
      </c>
      <c r="L82" s="26">
        <f>'Прил.12 согаз'!L82+'Прил.12 альфа'!L82</f>
        <v>0</v>
      </c>
      <c r="M82" s="26">
        <f>'Прил.12 согаз'!M82+'Прил.12 альфа'!M82</f>
        <v>2894</v>
      </c>
      <c r="N82" s="26">
        <f>'Прил.12 согаз'!N82+'Прил.12 альфа'!N82</f>
        <v>1105</v>
      </c>
      <c r="O82" s="26">
        <f>'Прил.12 согаз'!O82+'Прил.12 альфа'!O82</f>
        <v>507</v>
      </c>
      <c r="P82" s="26">
        <f>'Прил.12 согаз'!P82+'Прил.12 альфа'!P82</f>
        <v>871</v>
      </c>
    </row>
    <row r="83" spans="1:16" s="33" customFormat="1" ht="16.5" customHeight="1">
      <c r="A83" s="24"/>
      <c r="B83" s="41"/>
      <c r="C83" s="25"/>
      <c r="D83" s="26">
        <f t="shared" si="9"/>
        <v>0</v>
      </c>
      <c r="E83" s="27">
        <f t="shared" si="10"/>
        <v>0</v>
      </c>
      <c r="F83" s="27">
        <f t="shared" si="11"/>
        <v>0</v>
      </c>
      <c r="G83" s="27"/>
      <c r="H83" s="31"/>
      <c r="I83" s="27"/>
      <c r="J83" s="31"/>
      <c r="K83" s="31"/>
      <c r="L83" s="31"/>
      <c r="M83" s="31"/>
      <c r="N83" s="31"/>
      <c r="O83" s="32"/>
      <c r="P83" s="32"/>
    </row>
    <row r="84" spans="1:20" s="22" customFormat="1" ht="26.25" customHeight="1">
      <c r="A84" s="19" t="s">
        <v>96</v>
      </c>
      <c r="B84" s="40"/>
      <c r="C84" s="20" t="s">
        <v>97</v>
      </c>
      <c r="D84" s="21">
        <f t="shared" si="9"/>
        <v>750804</v>
      </c>
      <c r="E84" s="21">
        <f t="shared" si="10"/>
        <v>345366</v>
      </c>
      <c r="F84" s="21">
        <f t="shared" si="11"/>
        <v>405438</v>
      </c>
      <c r="G84" s="21">
        <f>SUM(G85:G96)</f>
        <v>3854</v>
      </c>
      <c r="H84" s="21">
        <f aca="true" t="shared" si="12" ref="H84:P84">SUM(H85:H96)</f>
        <v>3615</v>
      </c>
      <c r="I84" s="21">
        <f t="shared" si="12"/>
        <v>18911</v>
      </c>
      <c r="J84" s="21">
        <f t="shared" si="12"/>
        <v>18155</v>
      </c>
      <c r="K84" s="21">
        <f t="shared" si="12"/>
        <v>55987</v>
      </c>
      <c r="L84" s="21">
        <f t="shared" si="12"/>
        <v>52958</v>
      </c>
      <c r="M84" s="21">
        <f t="shared" si="12"/>
        <v>218862</v>
      </c>
      <c r="N84" s="21">
        <f t="shared" si="12"/>
        <v>200195</v>
      </c>
      <c r="O84" s="21">
        <f t="shared" si="12"/>
        <v>47752</v>
      </c>
      <c r="P84" s="21">
        <f t="shared" si="12"/>
        <v>130515</v>
      </c>
      <c r="S84" s="23"/>
      <c r="T84" s="23"/>
    </row>
    <row r="85" spans="1:20" s="22" customFormat="1" ht="16.5" customHeight="1">
      <c r="A85" s="24">
        <v>1</v>
      </c>
      <c r="B85" s="41" t="s">
        <v>68</v>
      </c>
      <c r="C85" s="25" t="s">
        <v>30</v>
      </c>
      <c r="D85" s="26">
        <f t="shared" si="9"/>
        <v>88715</v>
      </c>
      <c r="E85" s="27">
        <f t="shared" si="10"/>
        <v>40853</v>
      </c>
      <c r="F85" s="27">
        <f t="shared" si="11"/>
        <v>47862</v>
      </c>
      <c r="G85" s="26">
        <f>'Прил.12 согаз'!G85+'Прил.12 альфа'!G85</f>
        <v>406</v>
      </c>
      <c r="H85" s="26">
        <f>'Прил.12 согаз'!H85+'Прил.12 альфа'!H85</f>
        <v>369</v>
      </c>
      <c r="I85" s="26">
        <f>'Прил.12 согаз'!I85+'Прил.12 альфа'!I85</f>
        <v>1954</v>
      </c>
      <c r="J85" s="26">
        <f>'Прил.12 согаз'!J85+'Прил.12 альфа'!J85</f>
        <v>1797</v>
      </c>
      <c r="K85" s="26">
        <f>'Прил.12 согаз'!K85+'Прил.12 альфа'!K85</f>
        <v>6304</v>
      </c>
      <c r="L85" s="26">
        <f>'Прил.12 согаз'!L85+'Прил.12 альфа'!L85</f>
        <v>5934</v>
      </c>
      <c r="M85" s="26">
        <f>'Прил.12 согаз'!M85+'Прил.12 альфа'!M85</f>
        <v>26139</v>
      </c>
      <c r="N85" s="26">
        <f>'Прил.12 согаз'!N85+'Прил.12 альфа'!N85</f>
        <v>22710</v>
      </c>
      <c r="O85" s="26">
        <f>'Прил.12 согаз'!O85+'Прил.12 альфа'!O85</f>
        <v>6050</v>
      </c>
      <c r="P85" s="26">
        <f>'Прил.12 согаз'!P85+'Прил.12 альфа'!P85</f>
        <v>17052</v>
      </c>
      <c r="S85" s="23"/>
      <c r="T85" s="23"/>
    </row>
    <row r="86" spans="1:20" s="22" customFormat="1" ht="16.5" customHeight="1">
      <c r="A86" s="24">
        <v>2</v>
      </c>
      <c r="B86" s="41" t="s">
        <v>69</v>
      </c>
      <c r="C86" s="25" t="s">
        <v>31</v>
      </c>
      <c r="D86" s="26">
        <f t="shared" si="9"/>
        <v>53598</v>
      </c>
      <c r="E86" s="27">
        <f t="shared" si="10"/>
        <v>24844</v>
      </c>
      <c r="F86" s="27">
        <f t="shared" si="11"/>
        <v>28754</v>
      </c>
      <c r="G86" s="26">
        <f>'Прил.12 согаз'!G86+'Прил.12 альфа'!G86</f>
        <v>195</v>
      </c>
      <c r="H86" s="26">
        <f>'Прил.12 согаз'!H86+'Прил.12 альфа'!H86</f>
        <v>234</v>
      </c>
      <c r="I86" s="26">
        <f>'Прил.12 согаз'!I86+'Прил.12 альфа'!I86</f>
        <v>1104</v>
      </c>
      <c r="J86" s="26">
        <f>'Прил.12 согаз'!J86+'Прил.12 альфа'!J86</f>
        <v>1058</v>
      </c>
      <c r="K86" s="26">
        <f>'Прил.12 согаз'!K86+'Прил.12 альфа'!K86</f>
        <v>3809</v>
      </c>
      <c r="L86" s="26">
        <f>'Прил.12 согаз'!L86+'Прил.12 альфа'!L86</f>
        <v>3581</v>
      </c>
      <c r="M86" s="26">
        <f>'Прил.12 согаз'!M86+'Прил.12 альфа'!M86</f>
        <v>15568</v>
      </c>
      <c r="N86" s="26">
        <f>'Прил.12 согаз'!N86+'Прил.12 альфа'!N86</f>
        <v>12982</v>
      </c>
      <c r="O86" s="26">
        <f>'Прил.12 согаз'!O86+'Прил.12 альфа'!O86</f>
        <v>4168</v>
      </c>
      <c r="P86" s="26">
        <f>'Прил.12 согаз'!P86+'Прил.12 альфа'!P86</f>
        <v>10899</v>
      </c>
      <c r="S86" s="23"/>
      <c r="T86" s="23"/>
    </row>
    <row r="87" spans="1:20" s="22" customFormat="1" ht="16.5" customHeight="1">
      <c r="A87" s="24">
        <v>3</v>
      </c>
      <c r="B87" s="41" t="s">
        <v>70</v>
      </c>
      <c r="C87" s="25" t="s">
        <v>32</v>
      </c>
      <c r="D87" s="26">
        <f t="shared" si="9"/>
        <v>46906</v>
      </c>
      <c r="E87" s="27">
        <f t="shared" si="10"/>
        <v>22563</v>
      </c>
      <c r="F87" s="27">
        <f t="shared" si="11"/>
        <v>24343</v>
      </c>
      <c r="G87" s="26">
        <f>'Прил.12 согаз'!G87+'Прил.12 альфа'!G87</f>
        <v>234</v>
      </c>
      <c r="H87" s="26">
        <f>'Прил.12 согаз'!H87+'Прил.12 альфа'!H87</f>
        <v>201</v>
      </c>
      <c r="I87" s="26">
        <f>'Прил.12 согаз'!I87+'Прил.12 альфа'!I87</f>
        <v>1111</v>
      </c>
      <c r="J87" s="26">
        <f>'Прил.12 согаз'!J87+'Прил.12 альфа'!J87</f>
        <v>1067</v>
      </c>
      <c r="K87" s="26">
        <f>'Прил.12 согаз'!K87+'Прил.12 альфа'!K87</f>
        <v>3399</v>
      </c>
      <c r="L87" s="26">
        <f>'Прил.12 согаз'!L87+'Прил.12 альфа'!L87</f>
        <v>3320</v>
      </c>
      <c r="M87" s="26">
        <f>'Прил.12 согаз'!M87+'Прил.12 альфа'!M87</f>
        <v>14926</v>
      </c>
      <c r="N87" s="26">
        <f>'Прил.12 согаз'!N87+'Прил.12 альфа'!N87</f>
        <v>12009</v>
      </c>
      <c r="O87" s="26">
        <f>'Прил.12 согаз'!O87+'Прил.12 альфа'!O87</f>
        <v>2893</v>
      </c>
      <c r="P87" s="26">
        <f>'Прил.12 согаз'!P87+'Прил.12 альфа'!P87</f>
        <v>7746</v>
      </c>
      <c r="S87" s="23"/>
      <c r="T87" s="23"/>
    </row>
    <row r="88" spans="1:20" s="22" customFormat="1" ht="16.5" customHeight="1">
      <c r="A88" s="24">
        <v>4</v>
      </c>
      <c r="B88" s="41" t="s">
        <v>71</v>
      </c>
      <c r="C88" s="25" t="s">
        <v>33</v>
      </c>
      <c r="D88" s="26">
        <f t="shared" si="9"/>
        <v>10892</v>
      </c>
      <c r="E88" s="27">
        <f t="shared" si="10"/>
        <v>5333</v>
      </c>
      <c r="F88" s="27">
        <f t="shared" si="11"/>
        <v>5559</v>
      </c>
      <c r="G88" s="26">
        <f>'Прил.12 согаз'!G88+'Прил.12 альфа'!G88</f>
        <v>47</v>
      </c>
      <c r="H88" s="26">
        <f>'Прил.12 согаз'!H88+'Прил.12 альфа'!H88</f>
        <v>53</v>
      </c>
      <c r="I88" s="26">
        <f>'Прил.12 согаз'!I88+'Прил.12 альфа'!I88</f>
        <v>248</v>
      </c>
      <c r="J88" s="26">
        <f>'Прил.12 согаз'!J88+'Прил.12 альфа'!J88</f>
        <v>200</v>
      </c>
      <c r="K88" s="26">
        <f>'Прил.12 согаз'!K88+'Прил.12 альфа'!K88</f>
        <v>785</v>
      </c>
      <c r="L88" s="26">
        <f>'Прил.12 согаз'!L88+'Прил.12 альфа'!L88</f>
        <v>769</v>
      </c>
      <c r="M88" s="26">
        <f>'Прил.12 согаз'!M88+'Прил.12 альфа'!M88</f>
        <v>3486</v>
      </c>
      <c r="N88" s="26">
        <f>'Прил.12 согаз'!N88+'Прил.12 альфа'!N88</f>
        <v>2501</v>
      </c>
      <c r="O88" s="26">
        <f>'Прил.12 согаз'!O88+'Прил.12 альфа'!O88</f>
        <v>767</v>
      </c>
      <c r="P88" s="26">
        <f>'Прил.12 согаз'!P88+'Прил.12 альфа'!P88</f>
        <v>2036</v>
      </c>
      <c r="S88" s="23"/>
      <c r="T88" s="23"/>
    </row>
    <row r="89" spans="1:20" s="22" customFormat="1" ht="16.5" customHeight="1">
      <c r="A89" s="24">
        <v>5</v>
      </c>
      <c r="B89" s="41" t="s">
        <v>72</v>
      </c>
      <c r="C89" s="25" t="s">
        <v>34</v>
      </c>
      <c r="D89" s="26">
        <f t="shared" si="9"/>
        <v>66786</v>
      </c>
      <c r="E89" s="27">
        <f t="shared" si="10"/>
        <v>30586</v>
      </c>
      <c r="F89" s="27">
        <f t="shared" si="11"/>
        <v>36200</v>
      </c>
      <c r="G89" s="26">
        <f>'Прил.12 согаз'!G89+'Прил.12 альфа'!G89</f>
        <v>303</v>
      </c>
      <c r="H89" s="26">
        <f>'Прил.12 согаз'!H89+'Прил.12 альфа'!H89</f>
        <v>273</v>
      </c>
      <c r="I89" s="26">
        <f>'Прил.12 согаз'!I89+'Прил.12 альфа'!I89</f>
        <v>1492</v>
      </c>
      <c r="J89" s="26">
        <f>'Прил.12 согаз'!J89+'Прил.12 альфа'!J89</f>
        <v>1429</v>
      </c>
      <c r="K89" s="26">
        <f>'Прил.12 согаз'!K89+'Прил.12 альфа'!K89</f>
        <v>4976</v>
      </c>
      <c r="L89" s="26">
        <f>'Прил.12 согаз'!L89+'Прил.12 альфа'!L89</f>
        <v>4659</v>
      </c>
      <c r="M89" s="26">
        <f>'Прил.12 согаз'!M89+'Прил.12 альфа'!M89</f>
        <v>19287</v>
      </c>
      <c r="N89" s="26">
        <f>'Прил.12 согаз'!N89+'Прил.12 альфа'!N89</f>
        <v>16931</v>
      </c>
      <c r="O89" s="26">
        <f>'Прил.12 согаз'!O89+'Прил.12 альфа'!O89</f>
        <v>4528</v>
      </c>
      <c r="P89" s="26">
        <f>'Прил.12 согаз'!P89+'Прил.12 альфа'!P89</f>
        <v>12908</v>
      </c>
      <c r="S89" s="23"/>
      <c r="T89" s="23"/>
    </row>
    <row r="90" spans="1:20" s="22" customFormat="1" ht="16.5" customHeight="1">
      <c r="A90" s="24">
        <v>6</v>
      </c>
      <c r="B90" s="41" t="s">
        <v>73</v>
      </c>
      <c r="C90" s="25" t="s">
        <v>35</v>
      </c>
      <c r="D90" s="26">
        <f t="shared" si="9"/>
        <v>28841</v>
      </c>
      <c r="E90" s="27">
        <f t="shared" si="10"/>
        <v>13031</v>
      </c>
      <c r="F90" s="27">
        <f t="shared" si="11"/>
        <v>15810</v>
      </c>
      <c r="G90" s="26">
        <f>'Прил.12 согаз'!G90+'Прил.12 альфа'!G90</f>
        <v>141</v>
      </c>
      <c r="H90" s="26">
        <f>'Прил.12 согаз'!H90+'Прил.12 альфа'!H90</f>
        <v>121</v>
      </c>
      <c r="I90" s="26">
        <f>'Прил.12 согаз'!I90+'Прил.12 альфа'!I90</f>
        <v>726</v>
      </c>
      <c r="J90" s="26">
        <f>'Прил.12 согаз'!J90+'Прил.12 альфа'!J90</f>
        <v>686</v>
      </c>
      <c r="K90" s="26">
        <f>'Прил.12 согаз'!K90+'Прил.12 альфа'!K90</f>
        <v>2388</v>
      </c>
      <c r="L90" s="26">
        <f>'Прил.12 согаз'!L90+'Прил.12 альфа'!L90</f>
        <v>2323</v>
      </c>
      <c r="M90" s="26">
        <f>'Прил.12 согаз'!M90+'Прил.12 альфа'!M90</f>
        <v>8149</v>
      </c>
      <c r="N90" s="26">
        <f>'Прил.12 согаз'!N90+'Прил.12 альфа'!N90</f>
        <v>7814</v>
      </c>
      <c r="O90" s="26">
        <f>'Прил.12 согаз'!O90+'Прил.12 альфа'!O90</f>
        <v>1627</v>
      </c>
      <c r="P90" s="26">
        <f>'Прил.12 согаз'!P90+'Прил.12 альфа'!P90</f>
        <v>4866</v>
      </c>
      <c r="S90" s="23"/>
      <c r="T90" s="23"/>
    </row>
    <row r="91" spans="1:20" s="22" customFormat="1" ht="16.5" customHeight="1">
      <c r="A91" s="24">
        <v>7</v>
      </c>
      <c r="B91" s="41" t="s">
        <v>74</v>
      </c>
      <c r="C91" s="25" t="s">
        <v>36</v>
      </c>
      <c r="D91" s="26">
        <f t="shared" si="9"/>
        <v>33496</v>
      </c>
      <c r="E91" s="27">
        <f t="shared" si="10"/>
        <v>15427</v>
      </c>
      <c r="F91" s="27">
        <f t="shared" si="11"/>
        <v>18069</v>
      </c>
      <c r="G91" s="26">
        <f>'Прил.12 согаз'!G91+'Прил.12 альфа'!G91</f>
        <v>207</v>
      </c>
      <c r="H91" s="26">
        <f>'Прил.12 согаз'!H91+'Прил.12 альфа'!H91</f>
        <v>194</v>
      </c>
      <c r="I91" s="26">
        <f>'Прил.12 согаз'!I91+'Прил.12 альфа'!I91</f>
        <v>979</v>
      </c>
      <c r="J91" s="26">
        <f>'Прил.12 согаз'!J91+'Прил.12 альфа'!J91</f>
        <v>958</v>
      </c>
      <c r="K91" s="26">
        <f>'Прил.12 согаз'!K91+'Прил.12 альфа'!K91</f>
        <v>2849</v>
      </c>
      <c r="L91" s="26">
        <f>'Прил.12 согаз'!L91+'Прил.12 альфа'!L91</f>
        <v>2736</v>
      </c>
      <c r="M91" s="26">
        <f>'Прил.12 согаз'!M91+'Прил.12 альфа'!M91</f>
        <v>9828</v>
      </c>
      <c r="N91" s="26">
        <f>'Прил.12 согаз'!N91+'Прил.12 альфа'!N91</f>
        <v>9330</v>
      </c>
      <c r="O91" s="26">
        <f>'Прил.12 согаз'!O91+'Прил.12 альфа'!O91</f>
        <v>1564</v>
      </c>
      <c r="P91" s="26">
        <f>'Прил.12 согаз'!P91+'Прил.12 альфа'!P91</f>
        <v>4851</v>
      </c>
      <c r="S91" s="23"/>
      <c r="T91" s="23"/>
    </row>
    <row r="92" spans="1:20" s="22" customFormat="1" ht="16.5" customHeight="1">
      <c r="A92" s="24">
        <v>8</v>
      </c>
      <c r="B92" s="41" t="s">
        <v>75</v>
      </c>
      <c r="C92" s="25" t="s">
        <v>37</v>
      </c>
      <c r="D92" s="26">
        <f t="shared" si="9"/>
        <v>0</v>
      </c>
      <c r="E92" s="27">
        <f t="shared" si="10"/>
        <v>0</v>
      </c>
      <c r="F92" s="27">
        <f t="shared" si="11"/>
        <v>0</v>
      </c>
      <c r="G92" s="26">
        <f>'Прил.12 согаз'!G92+'Прил.12 альфа'!G92</f>
        <v>0</v>
      </c>
      <c r="H92" s="26">
        <f>'Прил.12 согаз'!H92+'Прил.12 альфа'!H92</f>
        <v>0</v>
      </c>
      <c r="I92" s="26">
        <f>'Прил.12 согаз'!I92+'Прил.12 альфа'!I92</f>
        <v>0</v>
      </c>
      <c r="J92" s="26">
        <f>'Прил.12 согаз'!J92+'Прил.12 альфа'!J92</f>
        <v>0</v>
      </c>
      <c r="K92" s="26">
        <f>'Прил.12 согаз'!K92+'Прил.12 альфа'!K92</f>
        <v>0</v>
      </c>
      <c r="L92" s="26">
        <f>'Прил.12 согаз'!L92+'Прил.12 альфа'!L92</f>
        <v>0</v>
      </c>
      <c r="M92" s="26">
        <f>'Прил.12 согаз'!M92+'Прил.12 альфа'!M92</f>
        <v>0</v>
      </c>
      <c r="N92" s="26">
        <f>'Прил.12 согаз'!N92+'Прил.12 альфа'!N92</f>
        <v>0</v>
      </c>
      <c r="O92" s="26">
        <f>'Прил.12 согаз'!O92+'Прил.12 альфа'!O92</f>
        <v>0</v>
      </c>
      <c r="P92" s="26">
        <f>'Прил.12 согаз'!P92+'Прил.12 альфа'!P92</f>
        <v>0</v>
      </c>
      <c r="S92" s="23"/>
      <c r="T92" s="23"/>
    </row>
    <row r="93" spans="1:20" s="22" customFormat="1" ht="16.5" customHeight="1">
      <c r="A93" s="24">
        <v>9</v>
      </c>
      <c r="B93" s="41" t="s">
        <v>186</v>
      </c>
      <c r="C93" s="25" t="s">
        <v>185</v>
      </c>
      <c r="D93" s="87">
        <f t="shared" si="9"/>
        <v>357283</v>
      </c>
      <c r="E93" s="88">
        <f t="shared" si="10"/>
        <v>163762</v>
      </c>
      <c r="F93" s="88">
        <f t="shared" si="11"/>
        <v>193521</v>
      </c>
      <c r="G93" s="87">
        <f>'Прил.12 согаз'!G93+'Прил.12 альфа'!G93</f>
        <v>1848</v>
      </c>
      <c r="H93" s="87">
        <f>'Прил.12 согаз'!H93+'Прил.12 альфа'!H93</f>
        <v>1739</v>
      </c>
      <c r="I93" s="87">
        <f>'Прил.12 согаз'!I93+'Прил.12 альфа'!I93</f>
        <v>9034</v>
      </c>
      <c r="J93" s="87">
        <f>'Прил.12 согаз'!J93+'Прил.12 альфа'!J93</f>
        <v>8822</v>
      </c>
      <c r="K93" s="87">
        <f>'Прил.12 согаз'!K93+'Прил.12 альфа'!K93</f>
        <v>25290</v>
      </c>
      <c r="L93" s="87">
        <f>'Прил.12 согаз'!L93+'Прил.12 альфа'!L93</f>
        <v>23882</v>
      </c>
      <c r="M93" s="87">
        <f>'Прил.12 согаз'!M93+'Прил.12 альфа'!M93</f>
        <v>104336</v>
      </c>
      <c r="N93" s="87">
        <f>'Прил.12 согаз'!N93+'Прил.12 альфа'!N93</f>
        <v>96768</v>
      </c>
      <c r="O93" s="87">
        <f>'Прил.12 согаз'!O93+'Прил.12 альфа'!O93</f>
        <v>23254</v>
      </c>
      <c r="P93" s="87">
        <f>'Прил.12 согаз'!P93+'Прил.12 альфа'!P93</f>
        <v>62310</v>
      </c>
      <c r="S93" s="23"/>
      <c r="T93" s="23"/>
    </row>
    <row r="94" spans="1:20" s="22" customFormat="1" ht="16.5" customHeight="1">
      <c r="A94" s="24">
        <v>10</v>
      </c>
      <c r="B94" s="41" t="s">
        <v>81</v>
      </c>
      <c r="C94" s="25" t="s">
        <v>43</v>
      </c>
      <c r="D94" s="26">
        <f t="shared" si="9"/>
        <v>17572</v>
      </c>
      <c r="E94" s="27">
        <f t="shared" si="10"/>
        <v>8301</v>
      </c>
      <c r="F94" s="27">
        <f t="shared" si="11"/>
        <v>9271</v>
      </c>
      <c r="G94" s="26">
        <f>'Прил.12 согаз'!G94+'Прил.12 альфа'!G94</f>
        <v>89</v>
      </c>
      <c r="H94" s="26">
        <f>'Прил.12 согаз'!H94+'Прил.12 альфа'!H94</f>
        <v>74</v>
      </c>
      <c r="I94" s="26">
        <f>'Прил.12 согаз'!I94+'Прил.12 альфа'!I94</f>
        <v>425</v>
      </c>
      <c r="J94" s="26">
        <f>'Прил.12 согаз'!J94+'Прил.12 альфа'!J94</f>
        <v>407</v>
      </c>
      <c r="K94" s="26">
        <f>'Прил.12 согаз'!K94+'Прил.12 альфа'!K94</f>
        <v>1373</v>
      </c>
      <c r="L94" s="26">
        <f>'Прил.12 согаз'!L94+'Прил.12 альфа'!L94</f>
        <v>1257</v>
      </c>
      <c r="M94" s="26">
        <f>'Прил.12 согаз'!M94+'Прил.12 альфа'!M94</f>
        <v>5243</v>
      </c>
      <c r="N94" s="26">
        <f>'Прил.12 согаз'!N94+'Прил.12 альфа'!N94</f>
        <v>4515</v>
      </c>
      <c r="O94" s="26">
        <f>'Прил.12 согаз'!O94+'Прил.12 альфа'!O94</f>
        <v>1171</v>
      </c>
      <c r="P94" s="26">
        <f>'Прил.12 согаз'!P94+'Прил.12 альфа'!P94</f>
        <v>3018</v>
      </c>
      <c r="S94" s="23"/>
      <c r="T94" s="23"/>
    </row>
    <row r="95" spans="1:20" s="22" customFormat="1" ht="16.5" customHeight="1">
      <c r="A95" s="24">
        <v>11</v>
      </c>
      <c r="B95" s="41" t="s">
        <v>82</v>
      </c>
      <c r="C95" s="25" t="s">
        <v>44</v>
      </c>
      <c r="D95" s="26">
        <f t="shared" si="9"/>
        <v>46715</v>
      </c>
      <c r="E95" s="27">
        <f t="shared" si="10"/>
        <v>20666</v>
      </c>
      <c r="F95" s="27">
        <f t="shared" si="11"/>
        <v>26049</v>
      </c>
      <c r="G95" s="26">
        <f>'Прил.12 согаз'!G95+'Прил.12 альфа'!G95</f>
        <v>384</v>
      </c>
      <c r="H95" s="26">
        <f>'Прил.12 согаз'!H95+'Прил.12 альфа'!H95</f>
        <v>357</v>
      </c>
      <c r="I95" s="26">
        <f>'Прил.12 согаз'!I95+'Прил.12 альфа'!I95</f>
        <v>1838</v>
      </c>
      <c r="J95" s="26">
        <f>'Прил.12 согаз'!J95+'Прил.12 альфа'!J95</f>
        <v>1731</v>
      </c>
      <c r="K95" s="26">
        <f>'Прил.12 согаз'!K95+'Прил.12 альфа'!K95</f>
        <v>4814</v>
      </c>
      <c r="L95" s="26">
        <f>'Прил.12 согаз'!L95+'Прил.12 альфа'!L95</f>
        <v>4497</v>
      </c>
      <c r="M95" s="26">
        <f>'Прил.12 согаз'!M95+'Прил.12 альфа'!M95</f>
        <v>11900</v>
      </c>
      <c r="N95" s="26">
        <f>'Прил.12 согаз'!N95+'Прил.12 альфа'!N95</f>
        <v>14635</v>
      </c>
      <c r="O95" s="26">
        <f>'Прил.12 согаз'!O95+'Прил.12 альфа'!O95</f>
        <v>1730</v>
      </c>
      <c r="P95" s="26">
        <f>'Прил.12 согаз'!P95+'Прил.12 альфа'!P95</f>
        <v>4829</v>
      </c>
      <c r="S95" s="23"/>
      <c r="T95" s="23"/>
    </row>
    <row r="96" spans="1:20" s="22" customFormat="1" ht="16.5" customHeight="1">
      <c r="A96" s="24">
        <v>12</v>
      </c>
      <c r="B96" s="41"/>
      <c r="C96" s="25"/>
      <c r="D96" s="26">
        <f t="shared" si="9"/>
        <v>0</v>
      </c>
      <c r="E96" s="27">
        <f t="shared" si="10"/>
        <v>0</v>
      </c>
      <c r="F96" s="27">
        <f t="shared" si="11"/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S96" s="23"/>
      <c r="T96" s="23"/>
    </row>
    <row r="97" spans="1:16" s="33" customFormat="1" ht="16.5" customHeight="1">
      <c r="A97" s="42"/>
      <c r="B97" s="43"/>
      <c r="C97" s="44"/>
      <c r="D97" s="45"/>
      <c r="E97" s="46"/>
      <c r="F97" s="46"/>
      <c r="G97" s="46"/>
      <c r="H97" s="47"/>
      <c r="I97" s="46"/>
      <c r="J97" s="47"/>
      <c r="K97" s="47"/>
      <c r="L97" s="47"/>
      <c r="M97" s="47"/>
      <c r="N97" s="47"/>
      <c r="O97" s="48"/>
      <c r="P97" s="48"/>
    </row>
    <row r="98" spans="1:16" s="33" customFormat="1" ht="16.5" customHeight="1">
      <c r="A98" s="42"/>
      <c r="B98" s="43"/>
      <c r="C98" s="44"/>
      <c r="D98" s="45"/>
      <c r="E98" s="46"/>
      <c r="F98" s="46"/>
      <c r="G98" s="46"/>
      <c r="H98" s="47"/>
      <c r="I98" s="46"/>
      <c r="J98" s="47"/>
      <c r="K98" s="47"/>
      <c r="L98" s="47"/>
      <c r="M98" s="47"/>
      <c r="N98" s="47"/>
      <c r="O98" s="48"/>
      <c r="P98" s="48"/>
    </row>
    <row r="99" spans="1:14" s="18" customFormat="1" ht="5.25" customHeight="1">
      <c r="A99" s="34"/>
      <c r="B99" s="34"/>
      <c r="C99" s="35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4" s="18" customFormat="1" ht="11.25" customHeight="1">
      <c r="A100" s="34"/>
      <c r="B100" s="34"/>
      <c r="C100" s="35"/>
      <c r="D100" s="35"/>
    </row>
    <row r="101" spans="1:13" s="38" customFormat="1" ht="18.75">
      <c r="A101" s="37" t="s">
        <v>60</v>
      </c>
      <c r="B101" s="37"/>
      <c r="E101" s="107"/>
      <c r="F101" s="107"/>
      <c r="G101" s="108"/>
      <c r="H101" s="108"/>
      <c r="I101" s="108"/>
      <c r="J101" s="108"/>
      <c r="K101" s="108"/>
      <c r="L101" s="108"/>
      <c r="M101" s="108"/>
    </row>
    <row r="102" spans="5:13" s="38" customFormat="1" ht="13.5" customHeight="1">
      <c r="E102" s="106" t="s">
        <v>61</v>
      </c>
      <c r="F102" s="106"/>
      <c r="G102" s="110" t="s">
        <v>62</v>
      </c>
      <c r="H102" s="110"/>
      <c r="I102" s="110"/>
      <c r="J102" s="110"/>
      <c r="K102" s="110"/>
      <c r="L102" s="110"/>
      <c r="M102" s="110"/>
    </row>
    <row r="103" spans="1:2" s="38" customFormat="1" ht="22.5" customHeight="1">
      <c r="A103" s="12" t="s">
        <v>63</v>
      </c>
      <c r="B103" s="12"/>
    </row>
    <row r="104" spans="1:13" s="38" customFormat="1" ht="21" customHeight="1">
      <c r="A104" s="108"/>
      <c r="B104" s="108"/>
      <c r="C104" s="108"/>
      <c r="D104" s="108"/>
      <c r="E104" s="107"/>
      <c r="F104" s="107"/>
      <c r="G104" s="108"/>
      <c r="H104" s="108"/>
      <c r="I104" s="108"/>
      <c r="J104" s="108"/>
      <c r="K104" s="108"/>
      <c r="L104" s="108"/>
      <c r="M104" s="108"/>
    </row>
    <row r="105" spans="1:13" s="39" customFormat="1" ht="12">
      <c r="A105" s="110" t="s">
        <v>64</v>
      </c>
      <c r="B105" s="110"/>
      <c r="C105" s="110"/>
      <c r="D105" s="110"/>
      <c r="E105" s="106" t="s">
        <v>61</v>
      </c>
      <c r="F105" s="106"/>
      <c r="G105" s="110" t="s">
        <v>62</v>
      </c>
      <c r="H105" s="110"/>
      <c r="I105" s="110"/>
      <c r="J105" s="110"/>
      <c r="K105" s="110"/>
      <c r="L105" s="110"/>
      <c r="M105" s="110"/>
    </row>
  </sheetData>
  <sheetProtection/>
  <mergeCells count="27">
    <mergeCell ref="G10:J10"/>
    <mergeCell ref="E105:F105"/>
    <mergeCell ref="G105:M105"/>
    <mergeCell ref="A104:D104"/>
    <mergeCell ref="E15:F17"/>
    <mergeCell ref="A105:D105"/>
    <mergeCell ref="G101:M101"/>
    <mergeCell ref="G102:M102"/>
    <mergeCell ref="E101:F101"/>
    <mergeCell ref="G16:L16"/>
    <mergeCell ref="M16:N16"/>
    <mergeCell ref="E102:F102"/>
    <mergeCell ref="E104:F104"/>
    <mergeCell ref="G104:M104"/>
    <mergeCell ref="G17:H17"/>
    <mergeCell ref="K17:L17"/>
    <mergeCell ref="I17:J17"/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5"/>
  <sheetViews>
    <sheetView zoomScale="60" zoomScaleNormal="60" zoomScalePageLayoutView="0" workbookViewId="0" topLeftCell="A1">
      <pane xSplit="3" ySplit="19" topLeftCell="D50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D12" sqref="D12:N12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184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s="9" customFormat="1" ht="39" customHeight="1">
      <c r="A9" s="95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6:13" s="9" customFormat="1" ht="20.25">
      <c r="F10" s="10" t="s">
        <v>7</v>
      </c>
      <c r="G10" s="109" t="s">
        <v>191</v>
      </c>
      <c r="H10" s="109"/>
      <c r="I10" s="109"/>
      <c r="J10" s="109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6" t="s">
        <v>94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4:14" s="13" customFormat="1" ht="15.75">
      <c r="D13" s="97" t="s">
        <v>8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8" t="s">
        <v>9</v>
      </c>
      <c r="B15" s="89" t="s">
        <v>65</v>
      </c>
      <c r="C15" s="98" t="s">
        <v>10</v>
      </c>
      <c r="D15" s="98" t="s">
        <v>11</v>
      </c>
      <c r="E15" s="111" t="s">
        <v>12</v>
      </c>
      <c r="F15" s="112"/>
      <c r="G15" s="101" t="s">
        <v>13</v>
      </c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6" s="14" customFormat="1" ht="35.25" customHeight="1">
      <c r="A16" s="99"/>
      <c r="B16" s="90"/>
      <c r="C16" s="99"/>
      <c r="D16" s="99"/>
      <c r="E16" s="113"/>
      <c r="F16" s="114"/>
      <c r="G16" s="104" t="s">
        <v>14</v>
      </c>
      <c r="H16" s="117"/>
      <c r="I16" s="117"/>
      <c r="J16" s="117"/>
      <c r="K16" s="117"/>
      <c r="L16" s="105"/>
      <c r="M16" s="104" t="s">
        <v>15</v>
      </c>
      <c r="N16" s="105"/>
      <c r="O16" s="92" t="s">
        <v>16</v>
      </c>
      <c r="P16" s="93"/>
    </row>
    <row r="17" spans="1:16" s="14" customFormat="1" ht="31.5" customHeight="1">
      <c r="A17" s="99"/>
      <c r="B17" s="90"/>
      <c r="C17" s="99"/>
      <c r="D17" s="99"/>
      <c r="E17" s="115"/>
      <c r="F17" s="116"/>
      <c r="G17" s="92" t="s">
        <v>17</v>
      </c>
      <c r="H17" s="93"/>
      <c r="I17" s="92" t="s">
        <v>18</v>
      </c>
      <c r="J17" s="93"/>
      <c r="K17" s="92" t="s">
        <v>19</v>
      </c>
      <c r="L17" s="93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00"/>
      <c r="B18" s="91"/>
      <c r="C18" s="100"/>
      <c r="D18" s="100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6">E20+F20</f>
        <v>451864</v>
      </c>
      <c r="E20" s="21">
        <f aca="true" t="shared" si="1" ref="E20:E46">G20+I20+K20+M20+O20</f>
        <v>208309</v>
      </c>
      <c r="F20" s="21">
        <f aca="true" t="shared" si="2" ref="F20:F46">H20+J20+L20+N20+P20</f>
        <v>243555</v>
      </c>
      <c r="G20" s="21">
        <f aca="true" t="shared" si="3" ref="G20:P20">SUM(G21:G44)</f>
        <v>2481</v>
      </c>
      <c r="H20" s="21">
        <f t="shared" si="3"/>
        <v>2277</v>
      </c>
      <c r="I20" s="21">
        <f t="shared" si="3"/>
        <v>11419</v>
      </c>
      <c r="J20" s="21">
        <f t="shared" si="3"/>
        <v>11203</v>
      </c>
      <c r="K20" s="21">
        <f t="shared" si="3"/>
        <v>32386</v>
      </c>
      <c r="L20" s="21">
        <f t="shared" si="3"/>
        <v>30536</v>
      </c>
      <c r="M20" s="21">
        <f t="shared" si="3"/>
        <v>132776</v>
      </c>
      <c r="N20" s="21">
        <f t="shared" si="3"/>
        <v>120859</v>
      </c>
      <c r="O20" s="21">
        <f t="shared" si="3"/>
        <v>29247</v>
      </c>
      <c r="P20" s="21">
        <f t="shared" si="3"/>
        <v>78680</v>
      </c>
      <c r="S20" s="23"/>
      <c r="T20" s="23"/>
    </row>
    <row r="21" spans="1:20" s="28" customFormat="1" ht="16.5" customHeight="1">
      <c r="A21" s="24">
        <v>1</v>
      </c>
      <c r="B21" s="41" t="s">
        <v>66</v>
      </c>
      <c r="C21" s="25" t="s">
        <v>28</v>
      </c>
      <c r="D21" s="26">
        <f t="shared" si="0"/>
        <v>879</v>
      </c>
      <c r="E21" s="27">
        <f>G21+I21+K21+M21+O21</f>
        <v>255</v>
      </c>
      <c r="F21" s="27">
        <f t="shared" si="2"/>
        <v>624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209</v>
      </c>
      <c r="N21" s="27">
        <v>513</v>
      </c>
      <c r="O21" s="27">
        <v>46</v>
      </c>
      <c r="P21" s="27">
        <v>111</v>
      </c>
      <c r="S21" s="29"/>
      <c r="T21" s="29"/>
    </row>
    <row r="22" spans="1:20" s="28" customFormat="1" ht="16.5" customHeight="1">
      <c r="A22" s="24">
        <v>2</v>
      </c>
      <c r="B22" s="41" t="s">
        <v>67</v>
      </c>
      <c r="C22" s="25" t="s">
        <v>29</v>
      </c>
      <c r="D22" s="26">
        <f t="shared" si="0"/>
        <v>0</v>
      </c>
      <c r="E22" s="27">
        <f t="shared" si="1"/>
        <v>0</v>
      </c>
      <c r="F22" s="27">
        <f t="shared" si="2"/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S22" s="29"/>
      <c r="T22" s="29"/>
    </row>
    <row r="23" spans="1:20" s="28" customFormat="1" ht="16.5" customHeight="1">
      <c r="A23" s="24">
        <v>3</v>
      </c>
      <c r="B23" s="41" t="s">
        <v>68</v>
      </c>
      <c r="C23" s="25" t="s">
        <v>30</v>
      </c>
      <c r="D23" s="26">
        <f t="shared" si="0"/>
        <v>43951</v>
      </c>
      <c r="E23" s="27">
        <f t="shared" si="1"/>
        <v>21488</v>
      </c>
      <c r="F23" s="27">
        <f t="shared" si="2"/>
        <v>22463</v>
      </c>
      <c r="G23" s="27">
        <v>258</v>
      </c>
      <c r="H23" s="27">
        <v>220</v>
      </c>
      <c r="I23" s="27">
        <v>1124</v>
      </c>
      <c r="J23" s="27">
        <v>1053</v>
      </c>
      <c r="K23" s="27">
        <v>2928</v>
      </c>
      <c r="L23" s="27">
        <v>2757</v>
      </c>
      <c r="M23" s="27">
        <v>14478</v>
      </c>
      <c r="N23" s="27">
        <v>11299</v>
      </c>
      <c r="O23" s="27">
        <v>2700</v>
      </c>
      <c r="P23" s="27">
        <v>7134</v>
      </c>
      <c r="S23" s="29"/>
      <c r="T23" s="29"/>
    </row>
    <row r="24" spans="1:20" s="28" customFormat="1" ht="16.5" customHeight="1">
      <c r="A24" s="24">
        <v>4</v>
      </c>
      <c r="B24" s="41" t="s">
        <v>69</v>
      </c>
      <c r="C24" s="25" t="s">
        <v>31</v>
      </c>
      <c r="D24" s="26">
        <f t="shared" si="0"/>
        <v>2767</v>
      </c>
      <c r="E24" s="27">
        <f t="shared" si="1"/>
        <v>1391</v>
      </c>
      <c r="F24" s="27">
        <f t="shared" si="2"/>
        <v>1376</v>
      </c>
      <c r="G24" s="27">
        <v>8</v>
      </c>
      <c r="H24" s="27">
        <v>0</v>
      </c>
      <c r="I24" s="27">
        <v>11</v>
      </c>
      <c r="J24" s="27">
        <v>20</v>
      </c>
      <c r="K24" s="27">
        <v>138</v>
      </c>
      <c r="L24" s="27">
        <v>138</v>
      </c>
      <c r="M24" s="27">
        <v>1049</v>
      </c>
      <c r="N24" s="27">
        <v>794</v>
      </c>
      <c r="O24" s="27">
        <v>185</v>
      </c>
      <c r="P24" s="27">
        <v>424</v>
      </c>
      <c r="S24" s="29"/>
      <c r="T24" s="29"/>
    </row>
    <row r="25" spans="1:20" s="28" customFormat="1" ht="16.5" customHeight="1">
      <c r="A25" s="24">
        <v>5</v>
      </c>
      <c r="B25" s="41" t="s">
        <v>70</v>
      </c>
      <c r="C25" s="25" t="s">
        <v>32</v>
      </c>
      <c r="D25" s="26">
        <f t="shared" si="0"/>
        <v>38362</v>
      </c>
      <c r="E25" s="27">
        <f t="shared" si="1"/>
        <v>17748</v>
      </c>
      <c r="F25" s="27">
        <f t="shared" si="2"/>
        <v>20614</v>
      </c>
      <c r="G25" s="27">
        <v>194</v>
      </c>
      <c r="H25" s="27">
        <v>168</v>
      </c>
      <c r="I25" s="27">
        <v>907</v>
      </c>
      <c r="J25" s="27">
        <v>899</v>
      </c>
      <c r="K25" s="27">
        <v>2829</v>
      </c>
      <c r="L25" s="27">
        <v>2760</v>
      </c>
      <c r="M25" s="27">
        <v>11240</v>
      </c>
      <c r="N25" s="27">
        <v>9767</v>
      </c>
      <c r="O25" s="27">
        <v>2578</v>
      </c>
      <c r="P25" s="27">
        <v>7020</v>
      </c>
      <c r="S25" s="29"/>
      <c r="T25" s="29"/>
    </row>
    <row r="26" spans="1:20" s="28" customFormat="1" ht="16.5" customHeight="1">
      <c r="A26" s="24">
        <v>6</v>
      </c>
      <c r="B26" s="41" t="s">
        <v>71</v>
      </c>
      <c r="C26" s="25" t="s">
        <v>33</v>
      </c>
      <c r="D26" s="26">
        <f t="shared" si="0"/>
        <v>978</v>
      </c>
      <c r="E26" s="27">
        <f t="shared" si="1"/>
        <v>581</v>
      </c>
      <c r="F26" s="27">
        <f t="shared" si="2"/>
        <v>397</v>
      </c>
      <c r="G26" s="27">
        <v>1</v>
      </c>
      <c r="H26" s="27">
        <v>2</v>
      </c>
      <c r="I26" s="27">
        <v>5</v>
      </c>
      <c r="J26" s="27">
        <v>4</v>
      </c>
      <c r="K26" s="27">
        <v>31</v>
      </c>
      <c r="L26" s="27">
        <v>36</v>
      </c>
      <c r="M26" s="27">
        <v>471</v>
      </c>
      <c r="N26" s="27">
        <v>222</v>
      </c>
      <c r="O26" s="27">
        <v>73</v>
      </c>
      <c r="P26" s="27">
        <v>133</v>
      </c>
      <c r="S26" s="29"/>
      <c r="T26" s="29"/>
    </row>
    <row r="27" spans="1:20" s="28" customFormat="1" ht="16.5" customHeight="1">
      <c r="A27" s="24">
        <v>7</v>
      </c>
      <c r="B27" s="41" t="s">
        <v>72</v>
      </c>
      <c r="C27" s="25" t="s">
        <v>34</v>
      </c>
      <c r="D27" s="26">
        <f t="shared" si="0"/>
        <v>19647</v>
      </c>
      <c r="E27" s="27">
        <f t="shared" si="1"/>
        <v>9557</v>
      </c>
      <c r="F27" s="27">
        <f t="shared" si="2"/>
        <v>10090</v>
      </c>
      <c r="G27" s="27">
        <v>108</v>
      </c>
      <c r="H27" s="27">
        <v>97</v>
      </c>
      <c r="I27" s="27">
        <v>463</v>
      </c>
      <c r="J27" s="27">
        <v>471</v>
      </c>
      <c r="K27" s="27">
        <v>1141</v>
      </c>
      <c r="L27" s="27">
        <v>1037</v>
      </c>
      <c r="M27" s="27">
        <v>6564</v>
      </c>
      <c r="N27" s="27">
        <v>5095</v>
      </c>
      <c r="O27" s="27">
        <v>1281</v>
      </c>
      <c r="P27" s="27">
        <v>3390</v>
      </c>
      <c r="S27" s="29"/>
      <c r="T27" s="29"/>
    </row>
    <row r="28" spans="1:20" s="28" customFormat="1" ht="16.5" customHeight="1">
      <c r="A28" s="24">
        <v>8</v>
      </c>
      <c r="B28" s="41" t="s">
        <v>73</v>
      </c>
      <c r="C28" s="25" t="s">
        <v>35</v>
      </c>
      <c r="D28" s="26">
        <f t="shared" si="0"/>
        <v>10980</v>
      </c>
      <c r="E28" s="27">
        <f t="shared" si="1"/>
        <v>5245</v>
      </c>
      <c r="F28" s="27">
        <f t="shared" si="2"/>
        <v>5735</v>
      </c>
      <c r="G28" s="27">
        <v>67</v>
      </c>
      <c r="H28" s="27">
        <v>50</v>
      </c>
      <c r="I28" s="27">
        <v>253</v>
      </c>
      <c r="J28" s="27">
        <v>263</v>
      </c>
      <c r="K28" s="27">
        <v>796</v>
      </c>
      <c r="L28" s="27">
        <v>765</v>
      </c>
      <c r="M28" s="27">
        <v>3499</v>
      </c>
      <c r="N28" s="27">
        <v>3065</v>
      </c>
      <c r="O28" s="27">
        <v>630</v>
      </c>
      <c r="P28" s="27">
        <v>1592</v>
      </c>
      <c r="S28" s="29"/>
      <c r="T28" s="29"/>
    </row>
    <row r="29" spans="1:20" s="28" customFormat="1" ht="16.5" customHeight="1">
      <c r="A29" s="24">
        <v>9</v>
      </c>
      <c r="B29" s="41" t="s">
        <v>74</v>
      </c>
      <c r="C29" s="25" t="s">
        <v>36</v>
      </c>
      <c r="D29" s="26">
        <f t="shared" si="0"/>
        <v>32345</v>
      </c>
      <c r="E29" s="27">
        <f t="shared" si="1"/>
        <v>14800</v>
      </c>
      <c r="F29" s="27">
        <f t="shared" si="2"/>
        <v>17545</v>
      </c>
      <c r="G29" s="27">
        <v>210</v>
      </c>
      <c r="H29" s="27">
        <v>196</v>
      </c>
      <c r="I29" s="27">
        <v>943</v>
      </c>
      <c r="J29" s="27">
        <v>941</v>
      </c>
      <c r="K29" s="27">
        <v>2797</v>
      </c>
      <c r="L29" s="27">
        <v>2670</v>
      </c>
      <c r="M29" s="27">
        <v>9316</v>
      </c>
      <c r="N29" s="27">
        <v>8958</v>
      </c>
      <c r="O29" s="27">
        <v>1534</v>
      </c>
      <c r="P29" s="27">
        <v>4780</v>
      </c>
      <c r="S29" s="29"/>
      <c r="T29" s="29"/>
    </row>
    <row r="30" spans="1:20" s="28" customFormat="1" ht="16.5" customHeight="1">
      <c r="A30" s="24">
        <v>10</v>
      </c>
      <c r="B30" s="41" t="s">
        <v>75</v>
      </c>
      <c r="C30" s="25" t="s">
        <v>37</v>
      </c>
      <c r="D30" s="26">
        <f t="shared" si="0"/>
        <v>24897</v>
      </c>
      <c r="E30" s="27">
        <f t="shared" si="1"/>
        <v>10646</v>
      </c>
      <c r="F30" s="27">
        <f t="shared" si="2"/>
        <v>14251</v>
      </c>
      <c r="G30" s="27">
        <v>231</v>
      </c>
      <c r="H30" s="27">
        <v>213</v>
      </c>
      <c r="I30" s="27">
        <v>921</v>
      </c>
      <c r="J30" s="27">
        <v>988</v>
      </c>
      <c r="K30" s="27">
        <v>2136</v>
      </c>
      <c r="L30" s="27">
        <v>2023</v>
      </c>
      <c r="M30" s="27">
        <v>6206</v>
      </c>
      <c r="N30" s="27">
        <v>8065</v>
      </c>
      <c r="O30" s="27">
        <v>1152</v>
      </c>
      <c r="P30" s="27">
        <v>2962</v>
      </c>
      <c r="S30" s="29"/>
      <c r="T30" s="29"/>
    </row>
    <row r="31" spans="1:20" s="28" customFormat="1" ht="16.5" customHeight="1">
      <c r="A31" s="24">
        <v>11</v>
      </c>
      <c r="B31" s="41" t="s">
        <v>76</v>
      </c>
      <c r="C31" s="25" t="s">
        <v>38</v>
      </c>
      <c r="D31" s="26">
        <f t="shared" si="0"/>
        <v>100443</v>
      </c>
      <c r="E31" s="27">
        <f t="shared" si="1"/>
        <v>44485</v>
      </c>
      <c r="F31" s="27">
        <f t="shared" si="2"/>
        <v>55958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35889</v>
      </c>
      <c r="N31" s="27">
        <v>32220</v>
      </c>
      <c r="O31" s="27">
        <v>8596</v>
      </c>
      <c r="P31" s="27">
        <v>23738</v>
      </c>
      <c r="S31" s="29"/>
      <c r="T31" s="29"/>
    </row>
    <row r="32" spans="1:20" s="28" customFormat="1" ht="16.5" customHeight="1">
      <c r="A32" s="24">
        <v>12</v>
      </c>
      <c r="B32" s="41" t="s">
        <v>188</v>
      </c>
      <c r="C32" s="25" t="s">
        <v>187</v>
      </c>
      <c r="D32" s="26">
        <f t="shared" si="0"/>
        <v>77766</v>
      </c>
      <c r="E32" s="27">
        <f t="shared" si="1"/>
        <v>33851</v>
      </c>
      <c r="F32" s="27">
        <f t="shared" si="2"/>
        <v>43915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27462</v>
      </c>
      <c r="N32" s="27">
        <v>25603</v>
      </c>
      <c r="O32" s="27">
        <v>6389</v>
      </c>
      <c r="P32" s="27">
        <v>18312</v>
      </c>
      <c r="S32" s="29"/>
      <c r="T32" s="29"/>
    </row>
    <row r="33" spans="1:20" s="28" customFormat="1" ht="16.5" customHeight="1">
      <c r="A33" s="24">
        <v>13</v>
      </c>
      <c r="B33" s="41" t="s">
        <v>77</v>
      </c>
      <c r="C33" s="25" t="s">
        <v>39</v>
      </c>
      <c r="D33" s="26">
        <f t="shared" si="0"/>
        <v>19613</v>
      </c>
      <c r="E33" s="27">
        <f t="shared" si="1"/>
        <v>10007</v>
      </c>
      <c r="F33" s="27">
        <f t="shared" si="2"/>
        <v>9606</v>
      </c>
      <c r="G33" s="27">
        <v>494</v>
      </c>
      <c r="H33" s="27">
        <v>473</v>
      </c>
      <c r="I33" s="27">
        <v>2540</v>
      </c>
      <c r="J33" s="27">
        <v>2405</v>
      </c>
      <c r="K33" s="27">
        <v>6973</v>
      </c>
      <c r="L33" s="27">
        <v>6728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14</v>
      </c>
      <c r="B34" s="41" t="s">
        <v>78</v>
      </c>
      <c r="C34" s="25" t="s">
        <v>40</v>
      </c>
      <c r="D34" s="26">
        <f t="shared" si="0"/>
        <v>13953</v>
      </c>
      <c r="E34" s="27">
        <f t="shared" si="1"/>
        <v>7242</v>
      </c>
      <c r="F34" s="27">
        <f t="shared" si="2"/>
        <v>6711</v>
      </c>
      <c r="G34" s="27">
        <v>328</v>
      </c>
      <c r="H34" s="27">
        <v>309</v>
      </c>
      <c r="I34" s="27">
        <v>1619</v>
      </c>
      <c r="J34" s="27">
        <v>1602</v>
      </c>
      <c r="K34" s="27">
        <v>5295</v>
      </c>
      <c r="L34" s="27">
        <v>4800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15</v>
      </c>
      <c r="B35" s="41" t="s">
        <v>79</v>
      </c>
      <c r="C35" s="25" t="s">
        <v>41</v>
      </c>
      <c r="D35" s="26">
        <f t="shared" si="0"/>
        <v>13724</v>
      </c>
      <c r="E35" s="27">
        <f t="shared" si="1"/>
        <v>7077</v>
      </c>
      <c r="F35" s="27">
        <f t="shared" si="2"/>
        <v>6647</v>
      </c>
      <c r="G35" s="27">
        <v>337</v>
      </c>
      <c r="H35" s="27">
        <v>334</v>
      </c>
      <c r="I35" s="27">
        <v>1740</v>
      </c>
      <c r="J35" s="27">
        <v>1674</v>
      </c>
      <c r="K35" s="27">
        <v>5000</v>
      </c>
      <c r="L35" s="27">
        <v>4639</v>
      </c>
      <c r="M35" s="27">
        <v>0</v>
      </c>
      <c r="N35" s="27">
        <v>0</v>
      </c>
      <c r="O35" s="27">
        <v>0</v>
      </c>
      <c r="P35" s="27">
        <v>0</v>
      </c>
      <c r="S35" s="29"/>
      <c r="T35" s="29"/>
    </row>
    <row r="36" spans="1:20" s="28" customFormat="1" ht="16.5" customHeight="1">
      <c r="A36" s="24">
        <v>16</v>
      </c>
      <c r="B36" s="41" t="s">
        <v>80</v>
      </c>
      <c r="C36" s="25" t="s">
        <v>42</v>
      </c>
      <c r="D36" s="26">
        <f t="shared" si="0"/>
        <v>8145</v>
      </c>
      <c r="E36" s="27">
        <f t="shared" si="1"/>
        <v>4156</v>
      </c>
      <c r="F36" s="27">
        <f t="shared" si="2"/>
        <v>3989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2982</v>
      </c>
      <c r="N36" s="27">
        <v>2255</v>
      </c>
      <c r="O36" s="27">
        <v>1174</v>
      </c>
      <c r="P36" s="27">
        <v>1734</v>
      </c>
      <c r="S36" s="29"/>
      <c r="T36" s="29"/>
    </row>
    <row r="37" spans="1:20" s="28" customFormat="1" ht="16.5" customHeight="1">
      <c r="A37" s="24">
        <v>17</v>
      </c>
      <c r="B37" s="41" t="s">
        <v>81</v>
      </c>
      <c r="C37" s="25" t="s">
        <v>43</v>
      </c>
      <c r="D37" s="26">
        <f t="shared" si="0"/>
        <v>14082</v>
      </c>
      <c r="E37" s="27">
        <f t="shared" si="1"/>
        <v>6811</v>
      </c>
      <c r="F37" s="27">
        <f t="shared" si="2"/>
        <v>7271</v>
      </c>
      <c r="G37" s="27">
        <v>84</v>
      </c>
      <c r="H37" s="27">
        <v>67</v>
      </c>
      <c r="I37" s="27">
        <v>367</v>
      </c>
      <c r="J37" s="27">
        <v>357</v>
      </c>
      <c r="K37" s="27">
        <v>1019</v>
      </c>
      <c r="L37" s="27">
        <v>954</v>
      </c>
      <c r="M37" s="27">
        <v>4386</v>
      </c>
      <c r="N37" s="27">
        <v>3545</v>
      </c>
      <c r="O37" s="27">
        <v>955</v>
      </c>
      <c r="P37" s="27">
        <v>2348</v>
      </c>
      <c r="S37" s="29"/>
      <c r="T37" s="29"/>
    </row>
    <row r="38" spans="1:20" s="28" customFormat="1" ht="16.5" customHeight="1">
      <c r="A38" s="24">
        <v>18</v>
      </c>
      <c r="B38" s="41" t="s">
        <v>82</v>
      </c>
      <c r="C38" s="25" t="s">
        <v>44</v>
      </c>
      <c r="D38" s="26">
        <f t="shared" si="0"/>
        <v>14634</v>
      </c>
      <c r="E38" s="27">
        <f t="shared" si="1"/>
        <v>6354</v>
      </c>
      <c r="F38" s="27">
        <f t="shared" si="2"/>
        <v>8280</v>
      </c>
      <c r="G38" s="27">
        <v>161</v>
      </c>
      <c r="H38" s="27">
        <v>148</v>
      </c>
      <c r="I38" s="27">
        <v>526</v>
      </c>
      <c r="J38" s="27">
        <v>526</v>
      </c>
      <c r="K38" s="27">
        <v>1303</v>
      </c>
      <c r="L38" s="27">
        <v>1229</v>
      </c>
      <c r="M38" s="27">
        <v>3781</v>
      </c>
      <c r="N38" s="27">
        <v>4843</v>
      </c>
      <c r="O38" s="27">
        <v>583</v>
      </c>
      <c r="P38" s="27">
        <v>1534</v>
      </c>
      <c r="S38" s="29"/>
      <c r="T38" s="29"/>
    </row>
    <row r="39" spans="1:20" s="28" customFormat="1" ht="16.5" customHeight="1">
      <c r="A39" s="24">
        <v>19</v>
      </c>
      <c r="B39" s="41" t="s">
        <v>83</v>
      </c>
      <c r="C39" s="25" t="s">
        <v>45</v>
      </c>
      <c r="D39" s="26">
        <f t="shared" si="0"/>
        <v>4691</v>
      </c>
      <c r="E39" s="27">
        <f t="shared" si="1"/>
        <v>1831</v>
      </c>
      <c r="F39" s="27">
        <f t="shared" si="2"/>
        <v>2860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1366</v>
      </c>
      <c r="N39" s="27">
        <v>1599</v>
      </c>
      <c r="O39" s="27">
        <v>465</v>
      </c>
      <c r="P39" s="27">
        <v>1261</v>
      </c>
      <c r="S39" s="29"/>
      <c r="T39" s="29"/>
    </row>
    <row r="40" spans="1:20" s="28" customFormat="1" ht="16.5" customHeight="1">
      <c r="A40" s="24">
        <v>20</v>
      </c>
      <c r="B40" s="41" t="s">
        <v>84</v>
      </c>
      <c r="C40" s="25" t="s">
        <v>46</v>
      </c>
      <c r="D40" s="26">
        <f t="shared" si="0"/>
        <v>3083</v>
      </c>
      <c r="E40" s="27">
        <f t="shared" si="1"/>
        <v>1654</v>
      </c>
      <c r="F40" s="27">
        <f t="shared" si="2"/>
        <v>1429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1278</v>
      </c>
      <c r="N40" s="27">
        <v>969</v>
      </c>
      <c r="O40" s="27">
        <v>376</v>
      </c>
      <c r="P40" s="27">
        <v>460</v>
      </c>
      <c r="S40" s="29"/>
      <c r="T40" s="29"/>
    </row>
    <row r="41" spans="1:20" s="28" customFormat="1" ht="16.5" customHeight="1">
      <c r="A41" s="24">
        <v>21</v>
      </c>
      <c r="B41" s="41" t="s">
        <v>85</v>
      </c>
      <c r="C41" s="25" t="s">
        <v>47</v>
      </c>
      <c r="D41" s="26">
        <f t="shared" si="0"/>
        <v>4939</v>
      </c>
      <c r="E41" s="27">
        <f t="shared" si="1"/>
        <v>2180</v>
      </c>
      <c r="F41" s="27">
        <f t="shared" si="2"/>
        <v>2759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1780</v>
      </c>
      <c r="N41" s="27">
        <v>1454</v>
      </c>
      <c r="O41" s="27">
        <v>400</v>
      </c>
      <c r="P41" s="27">
        <v>1305</v>
      </c>
      <c r="S41" s="29"/>
      <c r="T41" s="29"/>
    </row>
    <row r="42" spans="1:20" s="28" customFormat="1" ht="16.5" customHeight="1">
      <c r="A42" s="24">
        <v>22</v>
      </c>
      <c r="B42" s="41" t="s">
        <v>86</v>
      </c>
      <c r="C42" s="25" t="s">
        <v>48</v>
      </c>
      <c r="D42" s="26">
        <f t="shared" si="0"/>
        <v>390</v>
      </c>
      <c r="E42" s="27">
        <f t="shared" si="1"/>
        <v>239</v>
      </c>
      <c r="F42" s="27">
        <f t="shared" si="2"/>
        <v>151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214</v>
      </c>
      <c r="N42" s="27">
        <v>106</v>
      </c>
      <c r="O42" s="27">
        <v>25</v>
      </c>
      <c r="P42" s="27">
        <v>45</v>
      </c>
      <c r="S42" s="29"/>
      <c r="T42" s="29"/>
    </row>
    <row r="43" spans="1:20" s="28" customFormat="1" ht="16.5" customHeight="1">
      <c r="A43" s="24">
        <v>23</v>
      </c>
      <c r="B43" s="41" t="s">
        <v>87</v>
      </c>
      <c r="C43" s="25" t="s">
        <v>49</v>
      </c>
      <c r="D43" s="26">
        <f t="shared" si="0"/>
        <v>1595</v>
      </c>
      <c r="E43" s="27">
        <f t="shared" si="1"/>
        <v>711</v>
      </c>
      <c r="F43" s="27">
        <f t="shared" si="2"/>
        <v>884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606</v>
      </c>
      <c r="N43" s="27">
        <v>487</v>
      </c>
      <c r="O43" s="27">
        <v>105</v>
      </c>
      <c r="P43" s="27">
        <v>397</v>
      </c>
      <c r="S43" s="29"/>
      <c r="T43" s="29"/>
    </row>
    <row r="44" spans="1:20" s="28" customFormat="1" ht="16.5" customHeight="1">
      <c r="A44" s="24"/>
      <c r="B44" s="41"/>
      <c r="C44" s="25"/>
      <c r="D44" s="26">
        <f t="shared" si="0"/>
        <v>0</v>
      </c>
      <c r="E44" s="27">
        <f t="shared" si="1"/>
        <v>0</v>
      </c>
      <c r="F44" s="27">
        <f t="shared" si="2"/>
        <v>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S44" s="29"/>
      <c r="T44" s="29"/>
    </row>
    <row r="45" spans="1:20" s="22" customFormat="1" ht="26.25" customHeight="1">
      <c r="A45" s="19" t="s">
        <v>50</v>
      </c>
      <c r="B45" s="40"/>
      <c r="C45" s="20" t="s">
        <v>51</v>
      </c>
      <c r="D45" s="21">
        <f t="shared" si="0"/>
        <v>199432</v>
      </c>
      <c r="E45" s="21">
        <f t="shared" si="1"/>
        <v>0</v>
      </c>
      <c r="F45" s="21">
        <f t="shared" si="2"/>
        <v>199432</v>
      </c>
      <c r="G45" s="21">
        <f aca="true" t="shared" si="4" ref="G45:P45">SUM(G46:G60)</f>
        <v>0</v>
      </c>
      <c r="H45" s="21">
        <f t="shared" si="4"/>
        <v>0</v>
      </c>
      <c r="I45" s="21">
        <f t="shared" si="4"/>
        <v>0</v>
      </c>
      <c r="J45" s="21">
        <f t="shared" si="4"/>
        <v>0</v>
      </c>
      <c r="K45" s="21">
        <f t="shared" si="4"/>
        <v>0</v>
      </c>
      <c r="L45" s="21">
        <f t="shared" si="4"/>
        <v>0</v>
      </c>
      <c r="M45" s="21">
        <f t="shared" si="4"/>
        <v>0</v>
      </c>
      <c r="N45" s="21">
        <f t="shared" si="4"/>
        <v>120776</v>
      </c>
      <c r="O45" s="21">
        <f t="shared" si="4"/>
        <v>0</v>
      </c>
      <c r="P45" s="21">
        <f t="shared" si="4"/>
        <v>78656</v>
      </c>
      <c r="S45" s="23"/>
      <c r="T45" s="23"/>
    </row>
    <row r="46" spans="1:20" s="28" customFormat="1" ht="16.5" customHeight="1">
      <c r="A46" s="24">
        <v>1</v>
      </c>
      <c r="B46" s="41" t="s">
        <v>88</v>
      </c>
      <c r="C46" s="25" t="s">
        <v>52</v>
      </c>
      <c r="D46" s="26">
        <f t="shared" si="0"/>
        <v>102084</v>
      </c>
      <c r="E46" s="27">
        <f t="shared" si="1"/>
        <v>0</v>
      </c>
      <c r="F46" s="27">
        <f t="shared" si="2"/>
        <v>102084</v>
      </c>
      <c r="G46" s="27"/>
      <c r="H46" s="27"/>
      <c r="I46" s="27"/>
      <c r="J46" s="27"/>
      <c r="K46" s="27"/>
      <c r="L46" s="27"/>
      <c r="M46" s="27"/>
      <c r="N46" s="27">
        <v>59159</v>
      </c>
      <c r="O46" s="27">
        <v>0</v>
      </c>
      <c r="P46" s="27">
        <v>42925</v>
      </c>
      <c r="S46" s="29"/>
      <c r="T46" s="29"/>
    </row>
    <row r="47" spans="1:20" s="28" customFormat="1" ht="16.5" customHeight="1">
      <c r="A47" s="24">
        <v>3</v>
      </c>
      <c r="B47" s="41" t="s">
        <v>68</v>
      </c>
      <c r="C47" s="25" t="s">
        <v>30</v>
      </c>
      <c r="D47" s="26">
        <f aca="true" t="shared" si="5" ref="D47:D82">E47+F47</f>
        <v>18570</v>
      </c>
      <c r="E47" s="27">
        <f aca="true" t="shared" si="6" ref="E47:E82">G47+I47+K47+M47+O47</f>
        <v>0</v>
      </c>
      <c r="F47" s="27">
        <f aca="true" t="shared" si="7" ref="F47:F82">H47+J47+L47+N47+P47</f>
        <v>18570</v>
      </c>
      <c r="G47" s="27"/>
      <c r="H47" s="27"/>
      <c r="I47" s="27"/>
      <c r="J47" s="27"/>
      <c r="K47" s="27"/>
      <c r="L47" s="27"/>
      <c r="M47" s="27"/>
      <c r="N47" s="27">
        <v>11402</v>
      </c>
      <c r="O47" s="27">
        <v>0</v>
      </c>
      <c r="P47" s="27">
        <v>7168</v>
      </c>
      <c r="S47" s="29"/>
      <c r="T47" s="29"/>
    </row>
    <row r="48" spans="1:20" s="28" customFormat="1" ht="16.5" customHeight="1">
      <c r="A48" s="24">
        <v>4</v>
      </c>
      <c r="B48" s="41" t="s">
        <v>69</v>
      </c>
      <c r="C48" s="25" t="s">
        <v>31</v>
      </c>
      <c r="D48" s="26">
        <f t="shared" si="5"/>
        <v>1321</v>
      </c>
      <c r="E48" s="27">
        <f t="shared" si="6"/>
        <v>0</v>
      </c>
      <c r="F48" s="27">
        <f t="shared" si="7"/>
        <v>1321</v>
      </c>
      <c r="G48" s="27"/>
      <c r="H48" s="27"/>
      <c r="I48" s="27"/>
      <c r="J48" s="27"/>
      <c r="K48" s="27"/>
      <c r="L48" s="27"/>
      <c r="M48" s="27"/>
      <c r="N48" s="27">
        <v>889</v>
      </c>
      <c r="O48" s="27">
        <v>0</v>
      </c>
      <c r="P48" s="27">
        <v>432</v>
      </c>
      <c r="S48" s="29"/>
      <c r="T48" s="29"/>
    </row>
    <row r="49" spans="1:20" s="28" customFormat="1" ht="16.5" customHeight="1">
      <c r="A49" s="24">
        <v>5</v>
      </c>
      <c r="B49" s="41" t="s">
        <v>70</v>
      </c>
      <c r="C49" s="30" t="s">
        <v>32</v>
      </c>
      <c r="D49" s="26">
        <f t="shared" si="5"/>
        <v>17281</v>
      </c>
      <c r="E49" s="27">
        <f t="shared" si="6"/>
        <v>0</v>
      </c>
      <c r="F49" s="27">
        <f t="shared" si="7"/>
        <v>17281</v>
      </c>
      <c r="G49" s="27"/>
      <c r="H49" s="27"/>
      <c r="I49" s="27"/>
      <c r="J49" s="27"/>
      <c r="K49" s="27"/>
      <c r="L49" s="27"/>
      <c r="M49" s="27"/>
      <c r="N49" s="27">
        <v>10154</v>
      </c>
      <c r="O49" s="27">
        <v>0</v>
      </c>
      <c r="P49" s="27">
        <v>7127</v>
      </c>
      <c r="S49" s="29"/>
      <c r="T49" s="29"/>
    </row>
    <row r="50" spans="1:20" s="22" customFormat="1" ht="16.5" customHeight="1">
      <c r="A50" s="24">
        <v>6</v>
      </c>
      <c r="B50" s="41" t="s">
        <v>71</v>
      </c>
      <c r="C50" s="25" t="s">
        <v>33</v>
      </c>
      <c r="D50" s="26">
        <f t="shared" si="5"/>
        <v>394</v>
      </c>
      <c r="E50" s="27">
        <f t="shared" si="6"/>
        <v>0</v>
      </c>
      <c r="F50" s="27">
        <f t="shared" si="7"/>
        <v>394</v>
      </c>
      <c r="G50" s="26"/>
      <c r="H50" s="26"/>
      <c r="I50" s="26"/>
      <c r="J50" s="26"/>
      <c r="K50" s="26"/>
      <c r="L50" s="26"/>
      <c r="M50" s="26"/>
      <c r="N50" s="27">
        <v>257</v>
      </c>
      <c r="O50" s="26">
        <v>0</v>
      </c>
      <c r="P50" s="27">
        <v>137</v>
      </c>
      <c r="S50" s="23"/>
      <c r="T50" s="23"/>
    </row>
    <row r="51" spans="1:20" s="22" customFormat="1" ht="16.5" customHeight="1">
      <c r="A51" s="24">
        <v>7</v>
      </c>
      <c r="B51" s="41" t="s">
        <v>72</v>
      </c>
      <c r="C51" s="25" t="s">
        <v>34</v>
      </c>
      <c r="D51" s="26">
        <f t="shared" si="5"/>
        <v>8600</v>
      </c>
      <c r="E51" s="27">
        <f t="shared" si="6"/>
        <v>0</v>
      </c>
      <c r="F51" s="27">
        <f t="shared" si="7"/>
        <v>8600</v>
      </c>
      <c r="G51" s="26"/>
      <c r="H51" s="26"/>
      <c r="I51" s="26"/>
      <c r="J51" s="26"/>
      <c r="K51" s="26"/>
      <c r="L51" s="26"/>
      <c r="M51" s="26"/>
      <c r="N51" s="27">
        <v>5202</v>
      </c>
      <c r="O51" s="26">
        <v>0</v>
      </c>
      <c r="P51" s="27">
        <v>3398</v>
      </c>
      <c r="S51" s="23"/>
      <c r="T51" s="23"/>
    </row>
    <row r="52" spans="1:20" s="22" customFormat="1" ht="16.5" customHeight="1">
      <c r="A52" s="24">
        <v>8</v>
      </c>
      <c r="B52" s="41" t="s">
        <v>73</v>
      </c>
      <c r="C52" s="25" t="s">
        <v>35</v>
      </c>
      <c r="D52" s="26">
        <f t="shared" si="5"/>
        <v>4732</v>
      </c>
      <c r="E52" s="27">
        <f t="shared" si="6"/>
        <v>0</v>
      </c>
      <c r="F52" s="27">
        <f t="shared" si="7"/>
        <v>4732</v>
      </c>
      <c r="G52" s="26"/>
      <c r="H52" s="26"/>
      <c r="I52" s="26"/>
      <c r="J52" s="26"/>
      <c r="K52" s="26"/>
      <c r="L52" s="26"/>
      <c r="M52" s="26"/>
      <c r="N52" s="27">
        <v>3129</v>
      </c>
      <c r="O52" s="26">
        <v>0</v>
      </c>
      <c r="P52" s="27">
        <v>1603</v>
      </c>
      <c r="S52" s="23"/>
      <c r="T52" s="23"/>
    </row>
    <row r="53" spans="1:20" s="22" customFormat="1" ht="16.5" customHeight="1">
      <c r="A53" s="24">
        <v>9</v>
      </c>
      <c r="B53" s="41" t="s">
        <v>74</v>
      </c>
      <c r="C53" s="25" t="s">
        <v>36</v>
      </c>
      <c r="D53" s="26">
        <f t="shared" si="5"/>
        <v>13953</v>
      </c>
      <c r="E53" s="27">
        <f t="shared" si="6"/>
        <v>0</v>
      </c>
      <c r="F53" s="27">
        <f t="shared" si="7"/>
        <v>13953</v>
      </c>
      <c r="G53" s="26"/>
      <c r="H53" s="26"/>
      <c r="I53" s="26"/>
      <c r="J53" s="26"/>
      <c r="K53" s="26"/>
      <c r="L53" s="26"/>
      <c r="M53" s="26"/>
      <c r="N53" s="27">
        <v>9134</v>
      </c>
      <c r="O53" s="26">
        <v>0</v>
      </c>
      <c r="P53" s="27">
        <v>4819</v>
      </c>
      <c r="S53" s="23"/>
      <c r="T53" s="23"/>
    </row>
    <row r="54" spans="1:20" s="22" customFormat="1" ht="16.5" customHeight="1">
      <c r="A54" s="24">
        <v>10</v>
      </c>
      <c r="B54" s="41" t="s">
        <v>75</v>
      </c>
      <c r="C54" s="25" t="s">
        <v>37</v>
      </c>
      <c r="D54" s="26">
        <f t="shared" si="5"/>
        <v>11211</v>
      </c>
      <c r="E54" s="27">
        <f t="shared" si="6"/>
        <v>0</v>
      </c>
      <c r="F54" s="27">
        <f t="shared" si="7"/>
        <v>11211</v>
      </c>
      <c r="G54" s="26"/>
      <c r="H54" s="26"/>
      <c r="I54" s="26"/>
      <c r="J54" s="26"/>
      <c r="K54" s="26"/>
      <c r="L54" s="26"/>
      <c r="M54" s="26"/>
      <c r="N54" s="27">
        <v>8225</v>
      </c>
      <c r="O54" s="26">
        <v>0</v>
      </c>
      <c r="P54" s="27">
        <v>2986</v>
      </c>
      <c r="S54" s="23"/>
      <c r="T54" s="23"/>
    </row>
    <row r="55" spans="1:20" s="28" customFormat="1" ht="16.5" customHeight="1">
      <c r="A55" s="24">
        <v>11</v>
      </c>
      <c r="B55" s="41" t="s">
        <v>80</v>
      </c>
      <c r="C55" s="25" t="s">
        <v>42</v>
      </c>
      <c r="D55" s="26">
        <f t="shared" si="5"/>
        <v>3407</v>
      </c>
      <c r="E55" s="27">
        <f t="shared" si="6"/>
        <v>0</v>
      </c>
      <c r="F55" s="27">
        <f t="shared" si="7"/>
        <v>3407</v>
      </c>
      <c r="G55" s="27"/>
      <c r="H55" s="27"/>
      <c r="I55" s="27"/>
      <c r="J55" s="27"/>
      <c r="K55" s="27"/>
      <c r="L55" s="27"/>
      <c r="M55" s="27"/>
      <c r="N55" s="27">
        <v>1796</v>
      </c>
      <c r="O55" s="27">
        <v>0</v>
      </c>
      <c r="P55" s="27">
        <v>1611</v>
      </c>
      <c r="S55" s="29"/>
      <c r="T55" s="29"/>
    </row>
    <row r="56" spans="1:20" s="28" customFormat="1" ht="16.5" customHeight="1">
      <c r="A56" s="24">
        <v>12</v>
      </c>
      <c r="B56" s="41" t="s">
        <v>81</v>
      </c>
      <c r="C56" s="25" t="s">
        <v>43</v>
      </c>
      <c r="D56" s="26">
        <f t="shared" si="5"/>
        <v>5923</v>
      </c>
      <c r="E56" s="27">
        <f t="shared" si="6"/>
        <v>0</v>
      </c>
      <c r="F56" s="27">
        <f t="shared" si="7"/>
        <v>5923</v>
      </c>
      <c r="G56" s="27"/>
      <c r="H56" s="27"/>
      <c r="I56" s="27"/>
      <c r="J56" s="27"/>
      <c r="K56" s="27"/>
      <c r="L56" s="27"/>
      <c r="M56" s="27"/>
      <c r="N56" s="27">
        <v>3574</v>
      </c>
      <c r="O56" s="27">
        <v>0</v>
      </c>
      <c r="P56" s="27">
        <v>2349</v>
      </c>
      <c r="S56" s="29"/>
      <c r="T56" s="29"/>
    </row>
    <row r="57" spans="1:20" s="28" customFormat="1" ht="16.5" customHeight="1">
      <c r="A57" s="24">
        <v>13</v>
      </c>
      <c r="B57" s="41" t="s">
        <v>82</v>
      </c>
      <c r="C57" s="25" t="s">
        <v>44</v>
      </c>
      <c r="D57" s="26">
        <f t="shared" si="5"/>
        <v>6550</v>
      </c>
      <c r="E57" s="27">
        <f t="shared" si="6"/>
        <v>0</v>
      </c>
      <c r="F57" s="27">
        <f t="shared" si="7"/>
        <v>6550</v>
      </c>
      <c r="G57" s="27"/>
      <c r="H57" s="27"/>
      <c r="I57" s="27"/>
      <c r="J57" s="27"/>
      <c r="K57" s="27"/>
      <c r="L57" s="27"/>
      <c r="M57" s="27"/>
      <c r="N57" s="27">
        <v>4990</v>
      </c>
      <c r="O57" s="27">
        <v>0</v>
      </c>
      <c r="P57" s="27">
        <v>1560</v>
      </c>
      <c r="S57" s="29"/>
      <c r="T57" s="29"/>
    </row>
    <row r="58" spans="1:20" s="22" customFormat="1" ht="16.5" customHeight="1">
      <c r="A58" s="24">
        <v>14</v>
      </c>
      <c r="B58" s="41" t="s">
        <v>83</v>
      </c>
      <c r="C58" s="25" t="s">
        <v>45</v>
      </c>
      <c r="D58" s="26">
        <f t="shared" si="5"/>
        <v>2825</v>
      </c>
      <c r="E58" s="27">
        <f t="shared" si="6"/>
        <v>0</v>
      </c>
      <c r="F58" s="27">
        <f t="shared" si="7"/>
        <v>2825</v>
      </c>
      <c r="G58" s="26"/>
      <c r="H58" s="26"/>
      <c r="I58" s="26"/>
      <c r="J58" s="26"/>
      <c r="K58" s="26"/>
      <c r="L58" s="26"/>
      <c r="M58" s="26"/>
      <c r="N58" s="27">
        <v>1588</v>
      </c>
      <c r="O58" s="26">
        <v>0</v>
      </c>
      <c r="P58" s="27">
        <v>1237</v>
      </c>
      <c r="S58" s="23"/>
      <c r="T58" s="23"/>
    </row>
    <row r="59" spans="1:20" s="22" customFormat="1" ht="16.5" customHeight="1">
      <c r="A59" s="24">
        <v>15</v>
      </c>
      <c r="B59" s="41" t="s">
        <v>85</v>
      </c>
      <c r="C59" s="25" t="s">
        <v>53</v>
      </c>
      <c r="D59" s="26">
        <f t="shared" si="5"/>
        <v>2445</v>
      </c>
      <c r="E59" s="27">
        <f t="shared" si="6"/>
        <v>0</v>
      </c>
      <c r="F59" s="27">
        <f t="shared" si="7"/>
        <v>2445</v>
      </c>
      <c r="G59" s="26"/>
      <c r="H59" s="26"/>
      <c r="I59" s="26"/>
      <c r="J59" s="26"/>
      <c r="K59" s="26"/>
      <c r="L59" s="26"/>
      <c r="M59" s="26"/>
      <c r="N59" s="27">
        <v>1185</v>
      </c>
      <c r="O59" s="26">
        <v>0</v>
      </c>
      <c r="P59" s="27">
        <v>1260</v>
      </c>
      <c r="S59" s="23"/>
      <c r="T59" s="23"/>
    </row>
    <row r="60" spans="1:20" s="22" customFormat="1" ht="16.5" customHeight="1">
      <c r="A60" s="24">
        <v>16</v>
      </c>
      <c r="B60" s="41" t="s">
        <v>86</v>
      </c>
      <c r="C60" s="25" t="s">
        <v>48</v>
      </c>
      <c r="D60" s="26">
        <f t="shared" si="5"/>
        <v>136</v>
      </c>
      <c r="E60" s="27">
        <f t="shared" si="6"/>
        <v>0</v>
      </c>
      <c r="F60" s="27">
        <f t="shared" si="7"/>
        <v>136</v>
      </c>
      <c r="G60" s="26"/>
      <c r="H60" s="26"/>
      <c r="I60" s="26"/>
      <c r="J60" s="26"/>
      <c r="K60" s="26"/>
      <c r="L60" s="26"/>
      <c r="M60" s="26"/>
      <c r="N60" s="27">
        <v>92</v>
      </c>
      <c r="O60" s="26">
        <v>0</v>
      </c>
      <c r="P60" s="27">
        <v>44</v>
      </c>
      <c r="S60" s="23"/>
      <c r="T60" s="23"/>
    </row>
    <row r="61" spans="1:20" s="22" customFormat="1" ht="26.25" customHeight="1">
      <c r="A61" s="19" t="s">
        <v>54</v>
      </c>
      <c r="B61" s="40"/>
      <c r="C61" s="20" t="s">
        <v>55</v>
      </c>
      <c r="D61" s="21">
        <f t="shared" si="5"/>
        <v>451121</v>
      </c>
      <c r="E61" s="21">
        <f t="shared" si="6"/>
        <v>207947</v>
      </c>
      <c r="F61" s="21">
        <f t="shared" si="7"/>
        <v>243174</v>
      </c>
      <c r="G61" s="21">
        <f aca="true" t="shared" si="8" ref="G61:P61">SUM(G62:G83)</f>
        <v>2473</v>
      </c>
      <c r="H61" s="21">
        <f t="shared" si="8"/>
        <v>2265</v>
      </c>
      <c r="I61" s="21">
        <f t="shared" si="8"/>
        <v>11336</v>
      </c>
      <c r="J61" s="21">
        <f t="shared" si="8"/>
        <v>11120</v>
      </c>
      <c r="K61" s="21">
        <f t="shared" si="8"/>
        <v>32317</v>
      </c>
      <c r="L61" s="21">
        <f t="shared" si="8"/>
        <v>30467</v>
      </c>
      <c r="M61" s="21">
        <f t="shared" si="8"/>
        <v>132595</v>
      </c>
      <c r="N61" s="21">
        <f t="shared" si="8"/>
        <v>120671</v>
      </c>
      <c r="O61" s="21">
        <f t="shared" si="8"/>
        <v>29226</v>
      </c>
      <c r="P61" s="21">
        <f t="shared" si="8"/>
        <v>78651</v>
      </c>
      <c r="S61" s="23"/>
      <c r="T61" s="23"/>
    </row>
    <row r="62" spans="1:20" s="22" customFormat="1" ht="16.5" customHeight="1">
      <c r="A62" s="24">
        <v>1</v>
      </c>
      <c r="B62" s="41" t="s">
        <v>66</v>
      </c>
      <c r="C62" s="25" t="s">
        <v>28</v>
      </c>
      <c r="D62" s="26">
        <f t="shared" si="5"/>
        <v>534</v>
      </c>
      <c r="E62" s="27">
        <f t="shared" si="6"/>
        <v>169</v>
      </c>
      <c r="F62" s="27">
        <f t="shared" si="7"/>
        <v>365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138</v>
      </c>
      <c r="N62" s="26">
        <v>305</v>
      </c>
      <c r="O62" s="26">
        <v>31</v>
      </c>
      <c r="P62" s="26">
        <v>60</v>
      </c>
      <c r="S62" s="23"/>
      <c r="T62" s="23"/>
    </row>
    <row r="63" spans="1:20" s="22" customFormat="1" ht="16.5" customHeight="1">
      <c r="A63" s="24">
        <v>2</v>
      </c>
      <c r="B63" s="41" t="s">
        <v>68</v>
      </c>
      <c r="C63" s="25" t="s">
        <v>30</v>
      </c>
      <c r="D63" s="26">
        <f t="shared" si="5"/>
        <v>19477</v>
      </c>
      <c r="E63" s="27">
        <f t="shared" si="6"/>
        <v>9419</v>
      </c>
      <c r="F63" s="27">
        <f t="shared" si="7"/>
        <v>10058</v>
      </c>
      <c r="G63" s="26">
        <v>110</v>
      </c>
      <c r="H63" s="26">
        <v>96</v>
      </c>
      <c r="I63" s="26">
        <v>452</v>
      </c>
      <c r="J63" s="26">
        <v>456</v>
      </c>
      <c r="K63" s="26">
        <v>1287</v>
      </c>
      <c r="L63" s="26">
        <v>1200</v>
      </c>
      <c r="M63" s="26">
        <v>6350</v>
      </c>
      <c r="N63" s="26">
        <v>5068</v>
      </c>
      <c r="O63" s="26">
        <v>1220</v>
      </c>
      <c r="P63" s="26">
        <v>3238</v>
      </c>
      <c r="S63" s="23"/>
      <c r="T63" s="23"/>
    </row>
    <row r="64" spans="1:20" s="22" customFormat="1" ht="16.5" customHeight="1">
      <c r="A64" s="24">
        <v>3</v>
      </c>
      <c r="B64" s="41" t="s">
        <v>69</v>
      </c>
      <c r="C64" s="25" t="s">
        <v>31</v>
      </c>
      <c r="D64" s="26">
        <f t="shared" si="5"/>
        <v>2908</v>
      </c>
      <c r="E64" s="27">
        <f t="shared" si="6"/>
        <v>1454</v>
      </c>
      <c r="F64" s="27">
        <f t="shared" si="7"/>
        <v>1454</v>
      </c>
      <c r="G64" s="26">
        <v>8</v>
      </c>
      <c r="H64" s="26">
        <v>0</v>
      </c>
      <c r="I64" s="26">
        <v>12</v>
      </c>
      <c r="J64" s="26">
        <v>22</v>
      </c>
      <c r="K64" s="26">
        <v>144</v>
      </c>
      <c r="L64" s="26">
        <v>143</v>
      </c>
      <c r="M64" s="26">
        <v>1101</v>
      </c>
      <c r="N64" s="26">
        <v>860</v>
      </c>
      <c r="O64" s="26">
        <v>189</v>
      </c>
      <c r="P64" s="26">
        <v>429</v>
      </c>
      <c r="S64" s="23"/>
      <c r="T64" s="23"/>
    </row>
    <row r="65" spans="1:20" s="22" customFormat="1" ht="16.5" customHeight="1">
      <c r="A65" s="24">
        <v>4</v>
      </c>
      <c r="B65" s="41" t="s">
        <v>70</v>
      </c>
      <c r="C65" s="25" t="s">
        <v>32</v>
      </c>
      <c r="D65" s="26">
        <f t="shared" si="5"/>
        <v>39171</v>
      </c>
      <c r="E65" s="27">
        <f t="shared" si="6"/>
        <v>18145</v>
      </c>
      <c r="F65" s="27">
        <f t="shared" si="7"/>
        <v>21026</v>
      </c>
      <c r="G65" s="26">
        <v>195</v>
      </c>
      <c r="H65" s="26">
        <v>169</v>
      </c>
      <c r="I65" s="26">
        <v>920</v>
      </c>
      <c r="J65" s="26">
        <v>916</v>
      </c>
      <c r="K65" s="26">
        <v>2862</v>
      </c>
      <c r="L65" s="26">
        <v>2775</v>
      </c>
      <c r="M65" s="26">
        <v>11548</v>
      </c>
      <c r="N65" s="26">
        <v>10074</v>
      </c>
      <c r="O65" s="26">
        <v>2620</v>
      </c>
      <c r="P65" s="26">
        <v>7092</v>
      </c>
      <c r="S65" s="23"/>
      <c r="T65" s="23"/>
    </row>
    <row r="66" spans="1:20" s="22" customFormat="1" ht="16.5" customHeight="1">
      <c r="A66" s="24">
        <v>5</v>
      </c>
      <c r="B66" s="41" t="s">
        <v>71</v>
      </c>
      <c r="C66" s="25" t="s">
        <v>33</v>
      </c>
      <c r="D66" s="26">
        <f t="shared" si="5"/>
        <v>1028</v>
      </c>
      <c r="E66" s="27">
        <f t="shared" si="6"/>
        <v>597</v>
      </c>
      <c r="F66" s="27">
        <f t="shared" si="7"/>
        <v>431</v>
      </c>
      <c r="G66" s="26">
        <v>1</v>
      </c>
      <c r="H66" s="26">
        <v>2</v>
      </c>
      <c r="I66" s="26">
        <v>6</v>
      </c>
      <c r="J66" s="26">
        <v>6</v>
      </c>
      <c r="K66" s="26">
        <v>32</v>
      </c>
      <c r="L66" s="26">
        <v>37</v>
      </c>
      <c r="M66" s="26">
        <v>484</v>
      </c>
      <c r="N66" s="26">
        <v>249</v>
      </c>
      <c r="O66" s="26">
        <v>74</v>
      </c>
      <c r="P66" s="26">
        <v>137</v>
      </c>
      <c r="S66" s="23"/>
      <c r="T66" s="23"/>
    </row>
    <row r="67" spans="1:20" s="22" customFormat="1" ht="16.5" customHeight="1">
      <c r="A67" s="24">
        <v>6</v>
      </c>
      <c r="B67" s="41" t="s">
        <v>72</v>
      </c>
      <c r="C67" s="25" t="s">
        <v>34</v>
      </c>
      <c r="D67" s="26">
        <f t="shared" si="5"/>
        <v>615</v>
      </c>
      <c r="E67" s="27">
        <f t="shared" si="6"/>
        <v>353</v>
      </c>
      <c r="F67" s="27">
        <f t="shared" si="7"/>
        <v>262</v>
      </c>
      <c r="G67" s="26">
        <v>0</v>
      </c>
      <c r="H67" s="26">
        <v>0</v>
      </c>
      <c r="I67" s="26">
        <v>2</v>
      </c>
      <c r="J67" s="26">
        <v>0</v>
      </c>
      <c r="K67" s="26">
        <v>28</v>
      </c>
      <c r="L67" s="26">
        <v>24</v>
      </c>
      <c r="M67" s="26">
        <v>296</v>
      </c>
      <c r="N67" s="26">
        <v>188</v>
      </c>
      <c r="O67" s="26">
        <v>27</v>
      </c>
      <c r="P67" s="26">
        <v>50</v>
      </c>
      <c r="S67" s="23"/>
      <c r="T67" s="23"/>
    </row>
    <row r="68" spans="1:20" s="22" customFormat="1" ht="16.5" customHeight="1">
      <c r="A68" s="24">
        <v>7</v>
      </c>
      <c r="B68" s="41" t="s">
        <v>74</v>
      </c>
      <c r="C68" s="25" t="s">
        <v>36</v>
      </c>
      <c r="D68" s="26">
        <f t="shared" si="5"/>
        <v>32703</v>
      </c>
      <c r="E68" s="27">
        <f t="shared" si="6"/>
        <v>14959</v>
      </c>
      <c r="F68" s="27">
        <f t="shared" si="7"/>
        <v>17744</v>
      </c>
      <c r="G68" s="26">
        <v>210</v>
      </c>
      <c r="H68" s="26">
        <v>196</v>
      </c>
      <c r="I68" s="26">
        <v>952</v>
      </c>
      <c r="J68" s="26">
        <v>949</v>
      </c>
      <c r="K68" s="26">
        <v>2815</v>
      </c>
      <c r="L68" s="26">
        <v>2677</v>
      </c>
      <c r="M68" s="26">
        <v>9445</v>
      </c>
      <c r="N68" s="26">
        <v>9115</v>
      </c>
      <c r="O68" s="26">
        <v>1537</v>
      </c>
      <c r="P68" s="26">
        <v>4807</v>
      </c>
      <c r="S68" s="23"/>
      <c r="T68" s="23"/>
    </row>
    <row r="69" spans="1:20" s="22" customFormat="1" ht="16.5" customHeight="1">
      <c r="A69" s="24">
        <v>8</v>
      </c>
      <c r="B69" s="41" t="s">
        <v>75</v>
      </c>
      <c r="C69" s="25" t="s">
        <v>37</v>
      </c>
      <c r="D69" s="26">
        <f t="shared" si="5"/>
        <v>0</v>
      </c>
      <c r="E69" s="27">
        <f t="shared" si="6"/>
        <v>0</v>
      </c>
      <c r="F69" s="27">
        <f t="shared" si="7"/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S69" s="23"/>
      <c r="T69" s="23"/>
    </row>
    <row r="70" spans="1:20" s="22" customFormat="1" ht="16.5" customHeight="1">
      <c r="A70" s="24">
        <v>9</v>
      </c>
      <c r="B70" s="41" t="s">
        <v>76</v>
      </c>
      <c r="C70" s="25" t="s">
        <v>38</v>
      </c>
      <c r="D70" s="26">
        <f t="shared" si="5"/>
        <v>0</v>
      </c>
      <c r="E70" s="27">
        <f t="shared" si="6"/>
        <v>0</v>
      </c>
      <c r="F70" s="27">
        <f t="shared" si="7"/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S70" s="23"/>
      <c r="T70" s="23"/>
    </row>
    <row r="71" spans="1:20" s="22" customFormat="1" ht="16.5" customHeight="1">
      <c r="A71" s="24">
        <v>10</v>
      </c>
      <c r="B71" s="41" t="s">
        <v>188</v>
      </c>
      <c r="C71" s="25" t="s">
        <v>187</v>
      </c>
      <c r="D71" s="26">
        <f t="shared" si="5"/>
        <v>29693</v>
      </c>
      <c r="E71" s="27">
        <f t="shared" si="6"/>
        <v>12817</v>
      </c>
      <c r="F71" s="27">
        <f t="shared" si="7"/>
        <v>16876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10454</v>
      </c>
      <c r="N71" s="26">
        <v>10394</v>
      </c>
      <c r="O71" s="26">
        <v>2363</v>
      </c>
      <c r="P71" s="26">
        <v>6482</v>
      </c>
      <c r="S71" s="23"/>
      <c r="T71" s="23"/>
    </row>
    <row r="72" spans="1:20" s="22" customFormat="1" ht="16.5" customHeight="1">
      <c r="A72" s="24">
        <v>11</v>
      </c>
      <c r="B72" s="41" t="s">
        <v>89</v>
      </c>
      <c r="C72" s="25" t="s">
        <v>56</v>
      </c>
      <c r="D72" s="26">
        <f t="shared" si="5"/>
        <v>225220</v>
      </c>
      <c r="E72" s="27">
        <f t="shared" si="6"/>
        <v>102677</v>
      </c>
      <c r="F72" s="27">
        <f t="shared" si="7"/>
        <v>122543</v>
      </c>
      <c r="G72" s="26">
        <v>1381</v>
      </c>
      <c r="H72" s="26">
        <v>1317</v>
      </c>
      <c r="I72" s="26">
        <v>6712</v>
      </c>
      <c r="J72" s="26">
        <v>6552</v>
      </c>
      <c r="K72" s="26">
        <v>19276</v>
      </c>
      <c r="L72" s="26">
        <v>18081</v>
      </c>
      <c r="M72" s="26">
        <v>60886</v>
      </c>
      <c r="N72" s="26">
        <v>56861</v>
      </c>
      <c r="O72" s="26">
        <v>14422</v>
      </c>
      <c r="P72" s="26">
        <v>39732</v>
      </c>
      <c r="S72" s="23"/>
      <c r="T72" s="23"/>
    </row>
    <row r="73" spans="1:20" s="22" customFormat="1" ht="16.5" customHeight="1">
      <c r="A73" s="24">
        <v>12</v>
      </c>
      <c r="B73" s="41" t="s">
        <v>90</v>
      </c>
      <c r="C73" s="30" t="s">
        <v>57</v>
      </c>
      <c r="D73" s="26">
        <f t="shared" si="5"/>
        <v>24582</v>
      </c>
      <c r="E73" s="27">
        <f t="shared" si="6"/>
        <v>12122</v>
      </c>
      <c r="F73" s="27">
        <f t="shared" si="7"/>
        <v>12460</v>
      </c>
      <c r="G73" s="26">
        <v>148</v>
      </c>
      <c r="H73" s="26">
        <v>124</v>
      </c>
      <c r="I73" s="26">
        <v>675</v>
      </c>
      <c r="J73" s="26">
        <v>598</v>
      </c>
      <c r="K73" s="26">
        <v>1647</v>
      </c>
      <c r="L73" s="26">
        <v>1559</v>
      </c>
      <c r="M73" s="26">
        <v>8169</v>
      </c>
      <c r="N73" s="26">
        <v>6282</v>
      </c>
      <c r="O73" s="26">
        <v>1483</v>
      </c>
      <c r="P73" s="26">
        <v>3897</v>
      </c>
      <c r="S73" s="23"/>
      <c r="T73" s="23"/>
    </row>
    <row r="74" spans="1:20" s="22" customFormat="1" ht="16.5" customHeight="1">
      <c r="A74" s="24">
        <v>13</v>
      </c>
      <c r="B74" s="41" t="s">
        <v>91</v>
      </c>
      <c r="C74" s="25" t="s">
        <v>58</v>
      </c>
      <c r="D74" s="26">
        <f t="shared" si="5"/>
        <v>19189</v>
      </c>
      <c r="E74" s="27">
        <f t="shared" si="6"/>
        <v>9263</v>
      </c>
      <c r="F74" s="27">
        <f t="shared" si="7"/>
        <v>9926</v>
      </c>
      <c r="G74" s="27">
        <v>108</v>
      </c>
      <c r="H74" s="26">
        <v>97</v>
      </c>
      <c r="I74" s="27">
        <v>461</v>
      </c>
      <c r="J74" s="26">
        <v>472</v>
      </c>
      <c r="K74" s="26">
        <v>1117</v>
      </c>
      <c r="L74" s="26">
        <v>1018</v>
      </c>
      <c r="M74" s="26">
        <v>6318</v>
      </c>
      <c r="N74" s="26">
        <v>4988</v>
      </c>
      <c r="O74" s="26">
        <v>1259</v>
      </c>
      <c r="P74" s="26">
        <v>3351</v>
      </c>
      <c r="S74" s="23"/>
      <c r="T74" s="23"/>
    </row>
    <row r="75" spans="1:20" s="22" customFormat="1" ht="16.5" customHeight="1">
      <c r="A75" s="24">
        <v>14</v>
      </c>
      <c r="B75" s="41" t="s">
        <v>92</v>
      </c>
      <c r="C75" s="25" t="s">
        <v>59</v>
      </c>
      <c r="D75" s="26">
        <f t="shared" si="5"/>
        <v>11054</v>
      </c>
      <c r="E75" s="27">
        <f t="shared" si="6"/>
        <v>5267</v>
      </c>
      <c r="F75" s="27">
        <f t="shared" si="7"/>
        <v>5787</v>
      </c>
      <c r="G75" s="27">
        <v>67</v>
      </c>
      <c r="H75" s="26">
        <v>49</v>
      </c>
      <c r="I75" s="27">
        <v>249</v>
      </c>
      <c r="J75" s="26">
        <v>260</v>
      </c>
      <c r="K75" s="26">
        <v>782</v>
      </c>
      <c r="L75" s="26">
        <v>763</v>
      </c>
      <c r="M75" s="26">
        <v>3535</v>
      </c>
      <c r="N75" s="26">
        <v>3113</v>
      </c>
      <c r="O75" s="26">
        <v>634</v>
      </c>
      <c r="P75" s="26">
        <v>1602</v>
      </c>
      <c r="S75" s="23"/>
      <c r="T75" s="23"/>
    </row>
    <row r="76" spans="1:20" s="22" customFormat="1" ht="16.5" customHeight="1">
      <c r="A76" s="24">
        <v>15</v>
      </c>
      <c r="B76" s="41" t="s">
        <v>80</v>
      </c>
      <c r="C76" s="25" t="s">
        <v>42</v>
      </c>
      <c r="D76" s="26">
        <f t="shared" si="5"/>
        <v>5582</v>
      </c>
      <c r="E76" s="27">
        <f t="shared" si="6"/>
        <v>2866</v>
      </c>
      <c r="F76" s="27">
        <f t="shared" si="7"/>
        <v>2716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2001</v>
      </c>
      <c r="N76" s="26">
        <v>1433</v>
      </c>
      <c r="O76" s="26">
        <v>865</v>
      </c>
      <c r="P76" s="26">
        <v>1283</v>
      </c>
      <c r="S76" s="23"/>
      <c r="T76" s="23"/>
    </row>
    <row r="77" spans="1:20" s="22" customFormat="1" ht="16.5" customHeight="1">
      <c r="A77" s="24">
        <v>16</v>
      </c>
      <c r="B77" s="41" t="s">
        <v>81</v>
      </c>
      <c r="C77" s="25" t="s">
        <v>43</v>
      </c>
      <c r="D77" s="26">
        <f t="shared" si="5"/>
        <v>14122</v>
      </c>
      <c r="E77" s="27">
        <f t="shared" si="6"/>
        <v>6824</v>
      </c>
      <c r="F77" s="27">
        <f t="shared" si="7"/>
        <v>7298</v>
      </c>
      <c r="G77" s="27">
        <v>84</v>
      </c>
      <c r="H77" s="26">
        <v>67</v>
      </c>
      <c r="I77" s="27">
        <v>368</v>
      </c>
      <c r="J77" s="26">
        <v>360</v>
      </c>
      <c r="K77" s="26">
        <v>1018</v>
      </c>
      <c r="L77" s="26">
        <v>955</v>
      </c>
      <c r="M77" s="26">
        <v>4399</v>
      </c>
      <c r="N77" s="26">
        <v>3565</v>
      </c>
      <c r="O77" s="26">
        <v>955</v>
      </c>
      <c r="P77" s="26">
        <v>2351</v>
      </c>
      <c r="S77" s="23"/>
      <c r="T77" s="23"/>
    </row>
    <row r="78" spans="1:20" s="22" customFormat="1" ht="16.5" customHeight="1">
      <c r="A78" s="24">
        <v>17</v>
      </c>
      <c r="B78" s="41" t="s">
        <v>82</v>
      </c>
      <c r="C78" s="25" t="s">
        <v>44</v>
      </c>
      <c r="D78" s="26">
        <f t="shared" si="5"/>
        <v>14879</v>
      </c>
      <c r="E78" s="27">
        <f t="shared" si="6"/>
        <v>6461</v>
      </c>
      <c r="F78" s="27">
        <f t="shared" si="7"/>
        <v>8418</v>
      </c>
      <c r="G78" s="27">
        <v>161</v>
      </c>
      <c r="H78" s="26">
        <v>148</v>
      </c>
      <c r="I78" s="27">
        <v>527</v>
      </c>
      <c r="J78" s="26">
        <v>529</v>
      </c>
      <c r="K78" s="26">
        <v>1309</v>
      </c>
      <c r="L78" s="26">
        <v>1235</v>
      </c>
      <c r="M78" s="26">
        <v>3875</v>
      </c>
      <c r="N78" s="26">
        <v>4956</v>
      </c>
      <c r="O78" s="26">
        <v>589</v>
      </c>
      <c r="P78" s="26">
        <v>1550</v>
      </c>
      <c r="S78" s="23"/>
      <c r="T78" s="23"/>
    </row>
    <row r="79" spans="1:20" s="22" customFormat="1" ht="16.5" customHeight="1">
      <c r="A79" s="24">
        <v>18</v>
      </c>
      <c r="B79" s="41" t="s">
        <v>83</v>
      </c>
      <c r="C79" s="25" t="s">
        <v>45</v>
      </c>
      <c r="D79" s="26">
        <f t="shared" si="5"/>
        <v>4713</v>
      </c>
      <c r="E79" s="27">
        <f t="shared" si="6"/>
        <v>1837</v>
      </c>
      <c r="F79" s="27">
        <f t="shared" si="7"/>
        <v>2876</v>
      </c>
      <c r="G79" s="27">
        <v>0</v>
      </c>
      <c r="H79" s="26">
        <v>0</v>
      </c>
      <c r="I79" s="27">
        <v>0</v>
      </c>
      <c r="J79" s="26">
        <v>0</v>
      </c>
      <c r="K79" s="26">
        <v>0</v>
      </c>
      <c r="L79" s="26">
        <v>0</v>
      </c>
      <c r="M79" s="26">
        <v>1371</v>
      </c>
      <c r="N79" s="26">
        <v>1611</v>
      </c>
      <c r="O79" s="26">
        <v>466</v>
      </c>
      <c r="P79" s="26">
        <v>1265</v>
      </c>
      <c r="S79" s="23"/>
      <c r="T79" s="23"/>
    </row>
    <row r="80" spans="1:20" s="22" customFormat="1" ht="16.5" customHeight="1">
      <c r="A80" s="24">
        <v>19</v>
      </c>
      <c r="B80" s="41" t="s">
        <v>84</v>
      </c>
      <c r="C80" s="25" t="s">
        <v>46</v>
      </c>
      <c r="D80" s="26">
        <f t="shared" si="5"/>
        <v>1071</v>
      </c>
      <c r="E80" s="27">
        <f t="shared" si="6"/>
        <v>614</v>
      </c>
      <c r="F80" s="27">
        <f t="shared" si="7"/>
        <v>457</v>
      </c>
      <c r="G80" s="27">
        <v>0</v>
      </c>
      <c r="H80" s="26">
        <v>0</v>
      </c>
      <c r="I80" s="27">
        <v>0</v>
      </c>
      <c r="J80" s="26">
        <v>0</v>
      </c>
      <c r="K80" s="26">
        <v>0</v>
      </c>
      <c r="L80" s="26">
        <v>0</v>
      </c>
      <c r="M80" s="26">
        <v>474</v>
      </c>
      <c r="N80" s="26">
        <v>273</v>
      </c>
      <c r="O80" s="26">
        <v>140</v>
      </c>
      <c r="P80" s="26">
        <v>184</v>
      </c>
      <c r="S80" s="23"/>
      <c r="T80" s="23"/>
    </row>
    <row r="81" spans="1:16" s="33" customFormat="1" ht="16.5" customHeight="1">
      <c r="A81" s="24">
        <v>20</v>
      </c>
      <c r="B81" s="41" t="s">
        <v>85</v>
      </c>
      <c r="C81" s="25" t="s">
        <v>53</v>
      </c>
      <c r="D81" s="26">
        <f t="shared" si="5"/>
        <v>4196</v>
      </c>
      <c r="E81" s="27">
        <f t="shared" si="6"/>
        <v>1868</v>
      </c>
      <c r="F81" s="27">
        <f t="shared" si="7"/>
        <v>2328</v>
      </c>
      <c r="G81" s="27">
        <v>0</v>
      </c>
      <c r="H81" s="31">
        <v>0</v>
      </c>
      <c r="I81" s="27">
        <v>0</v>
      </c>
      <c r="J81" s="31">
        <v>0</v>
      </c>
      <c r="K81" s="31">
        <v>0</v>
      </c>
      <c r="L81" s="31">
        <v>0</v>
      </c>
      <c r="M81" s="31">
        <v>1539</v>
      </c>
      <c r="N81" s="31">
        <v>1232</v>
      </c>
      <c r="O81" s="32">
        <v>329</v>
      </c>
      <c r="P81" s="32">
        <v>1096</v>
      </c>
    </row>
    <row r="82" spans="1:16" s="33" customFormat="1" ht="16.5" customHeight="1">
      <c r="A82" s="24">
        <v>21</v>
      </c>
      <c r="B82" s="41" t="s">
        <v>86</v>
      </c>
      <c r="C82" s="25" t="s">
        <v>48</v>
      </c>
      <c r="D82" s="26">
        <f t="shared" si="5"/>
        <v>384</v>
      </c>
      <c r="E82" s="27">
        <f t="shared" si="6"/>
        <v>235</v>
      </c>
      <c r="F82" s="27">
        <f t="shared" si="7"/>
        <v>149</v>
      </c>
      <c r="G82" s="27">
        <v>0</v>
      </c>
      <c r="H82" s="31">
        <v>0</v>
      </c>
      <c r="I82" s="27">
        <v>0</v>
      </c>
      <c r="J82" s="31">
        <v>0</v>
      </c>
      <c r="K82" s="31">
        <v>0</v>
      </c>
      <c r="L82" s="31">
        <v>0</v>
      </c>
      <c r="M82" s="31">
        <v>212</v>
      </c>
      <c r="N82" s="31">
        <v>104</v>
      </c>
      <c r="O82" s="32">
        <v>23</v>
      </c>
      <c r="P82" s="32">
        <v>45</v>
      </c>
    </row>
    <row r="83" spans="1:16" s="33" customFormat="1" ht="16.5" customHeight="1">
      <c r="A83" s="24"/>
      <c r="B83" s="41"/>
      <c r="C83" s="25"/>
      <c r="D83" s="26">
        <f aca="true" t="shared" si="9" ref="D83:D96">E83+F83</f>
        <v>0</v>
      </c>
      <c r="E83" s="27">
        <f aca="true" t="shared" si="10" ref="E83:E96">G83+I83+K83+M83+O83</f>
        <v>0</v>
      </c>
      <c r="F83" s="27">
        <f aca="true" t="shared" si="11" ref="F83:F96">H83+J83+L83+N83+P83</f>
        <v>0</v>
      </c>
      <c r="G83" s="27"/>
      <c r="H83" s="31"/>
      <c r="I83" s="27"/>
      <c r="J83" s="31"/>
      <c r="K83" s="31"/>
      <c r="L83" s="31"/>
      <c r="M83" s="31"/>
      <c r="N83" s="31"/>
      <c r="O83" s="32"/>
      <c r="P83" s="32"/>
    </row>
    <row r="84" spans="1:20" s="22" customFormat="1" ht="26.25" customHeight="1">
      <c r="A84" s="19" t="s">
        <v>96</v>
      </c>
      <c r="B84" s="40"/>
      <c r="C84" s="20" t="s">
        <v>97</v>
      </c>
      <c r="D84" s="21">
        <f t="shared" si="9"/>
        <v>454677</v>
      </c>
      <c r="E84" s="21">
        <f t="shared" si="10"/>
        <v>210019</v>
      </c>
      <c r="F84" s="21">
        <f t="shared" si="11"/>
        <v>244658</v>
      </c>
      <c r="G84" s="21">
        <f>SUM(G85:G96)</f>
        <v>2489</v>
      </c>
      <c r="H84" s="21">
        <f aca="true" t="shared" si="12" ref="H84:P84">SUM(H85:H96)</f>
        <v>2279</v>
      </c>
      <c r="I84" s="21">
        <f t="shared" si="12"/>
        <v>11480</v>
      </c>
      <c r="J84" s="21">
        <f t="shared" si="12"/>
        <v>11257</v>
      </c>
      <c r="K84" s="21">
        <f t="shared" si="12"/>
        <v>32442</v>
      </c>
      <c r="L84" s="21">
        <f t="shared" si="12"/>
        <v>30591</v>
      </c>
      <c r="M84" s="21">
        <f t="shared" si="12"/>
        <v>134256</v>
      </c>
      <c r="N84" s="21">
        <f t="shared" si="12"/>
        <v>121708</v>
      </c>
      <c r="O84" s="21">
        <f t="shared" si="12"/>
        <v>29352</v>
      </c>
      <c r="P84" s="21">
        <f t="shared" si="12"/>
        <v>78823</v>
      </c>
      <c r="S84" s="23"/>
      <c r="T84" s="23"/>
    </row>
    <row r="85" spans="1:20" s="22" customFormat="1" ht="16.5" customHeight="1">
      <c r="A85" s="24">
        <v>1</v>
      </c>
      <c r="B85" s="41" t="s">
        <v>68</v>
      </c>
      <c r="C85" s="25" t="s">
        <v>30</v>
      </c>
      <c r="D85" s="26">
        <f t="shared" si="9"/>
        <v>48862</v>
      </c>
      <c r="E85" s="27">
        <f t="shared" si="10"/>
        <v>23377</v>
      </c>
      <c r="F85" s="27">
        <f t="shared" si="11"/>
        <v>25485</v>
      </c>
      <c r="G85" s="26">
        <f>'Прил. 11 СОГАЗ 2016'!F33+'Прил. 11 СОГАЗ 2016'!F34</f>
        <v>257</v>
      </c>
      <c r="H85" s="26">
        <f>'Прил. 11 СОГАЗ 2016'!G33+'Прил. 11 СОГАЗ 2016'!G34</f>
        <v>224</v>
      </c>
      <c r="I85" s="26">
        <f>'Прил. 11 СОГАЗ 2016'!H33+'Прил. 11 СОГАЗ 2016'!H34</f>
        <v>1125</v>
      </c>
      <c r="J85" s="26">
        <f>'Прил. 11 СОГАЗ 2016'!I33+'Прил. 11 СОГАЗ 2016'!I34</f>
        <v>1063</v>
      </c>
      <c r="K85" s="26">
        <f>'Прил. 11 СОГАЗ 2016'!J33+'Прил. 11 СОГАЗ 2016'!J34</f>
        <v>2939</v>
      </c>
      <c r="L85" s="26">
        <f>'Прил. 11 СОГАЗ 2016'!K33+'Прил. 11 СОГАЗ 2016'!K34</f>
        <v>2775</v>
      </c>
      <c r="M85" s="26">
        <f>'Прил. 11 СОГАЗ 2016'!L33+'Прил. 11 СОГАЗ 2016'!L34</f>
        <v>15891</v>
      </c>
      <c r="N85" s="26">
        <f>'Прил. 11 СОГАЗ 2016'!M33+'Прил. 11 СОГАЗ 2016'!M34</f>
        <v>13011</v>
      </c>
      <c r="O85" s="26">
        <f>'Прил. 11 СОГАЗ 2016'!N33+'Прил. 11 СОГАЗ 2016'!N34</f>
        <v>3165</v>
      </c>
      <c r="P85" s="26">
        <f>'Прил. 11 СОГАЗ 2016'!O33+'Прил. 11 СОГАЗ 2016'!O34</f>
        <v>8412</v>
      </c>
      <c r="S85" s="23"/>
      <c r="T85" s="23"/>
    </row>
    <row r="86" spans="1:20" s="22" customFormat="1" ht="16.5" customHeight="1">
      <c r="A86" s="24">
        <v>2</v>
      </c>
      <c r="B86" s="41" t="s">
        <v>69</v>
      </c>
      <c r="C86" s="25" t="s">
        <v>31</v>
      </c>
      <c r="D86" s="26">
        <f t="shared" si="9"/>
        <v>3313</v>
      </c>
      <c r="E86" s="27">
        <f t="shared" si="10"/>
        <v>1706</v>
      </c>
      <c r="F86" s="27">
        <f t="shared" si="11"/>
        <v>1607</v>
      </c>
      <c r="G86" s="26">
        <f>'Прил. 11 СОГАЗ 2016'!F35+'Прил. 11 СОГАЗ 2016'!F38</f>
        <v>6</v>
      </c>
      <c r="H86" s="26">
        <f>'Прил. 11 СОГАЗ 2016'!G35+'Прил. 11 СОГАЗ 2016'!G38</f>
        <v>0</v>
      </c>
      <c r="I86" s="26">
        <f>'Прил. 11 СОГАЗ 2016'!H35+'Прил. 11 СОГАЗ 2016'!H38</f>
        <v>18</v>
      </c>
      <c r="J86" s="26">
        <f>'Прил. 11 СОГАЗ 2016'!I35+'Прил. 11 СОГАЗ 2016'!I38</f>
        <v>16</v>
      </c>
      <c r="K86" s="26">
        <f>'Прил. 11 СОГАЗ 2016'!J35+'Прил. 11 СОГАЗ 2016'!J38</f>
        <v>144</v>
      </c>
      <c r="L86" s="26">
        <f>'Прил. 11 СОГАЗ 2016'!K35+'Прил. 11 СОГАЗ 2016'!K38</f>
        <v>145</v>
      </c>
      <c r="M86" s="26">
        <f>'Прил. 11 СОГАЗ 2016'!L35+'Прил. 11 СОГАЗ 2016'!L38</f>
        <v>1322</v>
      </c>
      <c r="N86" s="26">
        <f>'Прил. 11 СОГАЗ 2016'!M35+'Прил. 11 СОГАЗ 2016'!M38</f>
        <v>970</v>
      </c>
      <c r="O86" s="26">
        <f>'Прил. 11 СОГАЗ 2016'!N35+'Прил. 11 СОГАЗ 2016'!N38</f>
        <v>216</v>
      </c>
      <c r="P86" s="26">
        <f>'Прил. 11 СОГАЗ 2016'!O35+'Прил. 11 СОГАЗ 2016'!O38</f>
        <v>476</v>
      </c>
      <c r="S86" s="23"/>
      <c r="T86" s="23"/>
    </row>
    <row r="87" spans="1:20" s="22" customFormat="1" ht="16.5" customHeight="1">
      <c r="A87" s="24">
        <v>3</v>
      </c>
      <c r="B87" s="41" t="s">
        <v>70</v>
      </c>
      <c r="C87" s="25" t="s">
        <v>32</v>
      </c>
      <c r="D87" s="26">
        <f t="shared" si="9"/>
        <v>39774</v>
      </c>
      <c r="E87" s="27">
        <f t="shared" si="10"/>
        <v>18734</v>
      </c>
      <c r="F87" s="27">
        <f t="shared" si="11"/>
        <v>21040</v>
      </c>
      <c r="G87" s="26">
        <f>'Прил. 11 СОГАЗ 2016'!F25+'Прил. 11 СОГАЗ 2016'!F27</f>
        <v>186</v>
      </c>
      <c r="H87" s="26">
        <f>'Прил. 11 СОГАЗ 2016'!G25+'Прил. 11 СОГАЗ 2016'!G27</f>
        <v>160</v>
      </c>
      <c r="I87" s="26">
        <f>'Прил. 11 СОГАЗ 2016'!H25+'Прил. 11 СОГАЗ 2016'!H27</f>
        <v>912</v>
      </c>
      <c r="J87" s="26">
        <f>'Прил. 11 СОГАЗ 2016'!I25+'Прил. 11 СОГАЗ 2016'!I27</f>
        <v>893</v>
      </c>
      <c r="K87" s="26">
        <f>'Прил. 11 СОГАЗ 2016'!J25+'Прил. 11 СОГАЗ 2016'!J27</f>
        <v>2869</v>
      </c>
      <c r="L87" s="26">
        <f>'Прил. 11 СОГАЗ 2016'!K25+'Прил. 11 СОГАЗ 2016'!K27</f>
        <v>2789</v>
      </c>
      <c r="M87" s="26">
        <f>'Прил. 11 СОГАЗ 2016'!L25+'Прил. 11 СОГАЗ 2016'!L27</f>
        <v>12102</v>
      </c>
      <c r="N87" s="26">
        <f>'Прил. 11 СОГАЗ 2016'!M25+'Прил. 11 СОГАЗ 2016'!M27</f>
        <v>10070</v>
      </c>
      <c r="O87" s="26">
        <f>'Прил. 11 СОГАЗ 2016'!N25+'Прил. 11 СОГАЗ 2016'!N27</f>
        <v>2665</v>
      </c>
      <c r="P87" s="26">
        <f>'Прил. 11 СОГАЗ 2016'!O25+'Прил. 11 СОГАЗ 2016'!O27</f>
        <v>7128</v>
      </c>
      <c r="S87" s="23"/>
      <c r="T87" s="23"/>
    </row>
    <row r="88" spans="1:20" s="22" customFormat="1" ht="16.5" customHeight="1">
      <c r="A88" s="24">
        <v>4</v>
      </c>
      <c r="B88" s="41" t="s">
        <v>71</v>
      </c>
      <c r="C88" s="25" t="s">
        <v>33</v>
      </c>
      <c r="D88" s="26">
        <f t="shared" si="9"/>
        <v>1002</v>
      </c>
      <c r="E88" s="27">
        <f t="shared" si="10"/>
        <v>581</v>
      </c>
      <c r="F88" s="27">
        <f t="shared" si="11"/>
        <v>421</v>
      </c>
      <c r="G88" s="26">
        <f>'Прил. 11 СОГАЗ 2016'!F42</f>
        <v>0</v>
      </c>
      <c r="H88" s="26">
        <f>'Прил. 11 СОГАЗ 2016'!G42</f>
        <v>2</v>
      </c>
      <c r="I88" s="26">
        <f>'Прил. 11 СОГАЗ 2016'!H42</f>
        <v>4</v>
      </c>
      <c r="J88" s="26">
        <f>'Прил. 11 СОГАЗ 2016'!I42</f>
        <v>6</v>
      </c>
      <c r="K88" s="26">
        <f>'Прил. 11 СОГАЗ 2016'!J42</f>
        <v>28</v>
      </c>
      <c r="L88" s="26">
        <f>'Прил. 11 СОГАЗ 2016'!K42</f>
        <v>33</v>
      </c>
      <c r="M88" s="26">
        <f>'Прил. 11 СОГАЗ 2016'!L42</f>
        <v>474</v>
      </c>
      <c r="N88" s="26">
        <f>'Прил. 11 СОГАЗ 2016'!M42</f>
        <v>247</v>
      </c>
      <c r="O88" s="26">
        <f>'Прил. 11 СОГАЗ 2016'!N42</f>
        <v>75</v>
      </c>
      <c r="P88" s="26">
        <f>'Прил. 11 СОГАЗ 2016'!O42</f>
        <v>133</v>
      </c>
      <c r="S88" s="23"/>
      <c r="T88" s="23"/>
    </row>
    <row r="89" spans="1:20" s="22" customFormat="1" ht="16.5" customHeight="1">
      <c r="A89" s="24">
        <v>5</v>
      </c>
      <c r="B89" s="41" t="s">
        <v>72</v>
      </c>
      <c r="C89" s="25" t="s">
        <v>34</v>
      </c>
      <c r="D89" s="26">
        <f t="shared" si="9"/>
        <v>19948</v>
      </c>
      <c r="E89" s="27">
        <f t="shared" si="10"/>
        <v>9666</v>
      </c>
      <c r="F89" s="27">
        <f t="shared" si="11"/>
        <v>10282</v>
      </c>
      <c r="G89" s="26">
        <f>'Прил. 11 СОГАЗ 2016'!F39+'Прил. 11 СОГАЗ 2016'!F41</f>
        <v>106</v>
      </c>
      <c r="H89" s="26">
        <f>'Прил. 11 СОГАЗ 2016'!G39+'Прил. 11 СОГАЗ 2016'!G41</f>
        <v>96</v>
      </c>
      <c r="I89" s="26">
        <f>'Прил. 11 СОГАЗ 2016'!H39+'Прил. 11 СОГАЗ 2016'!H41</f>
        <v>465</v>
      </c>
      <c r="J89" s="26">
        <f>'Прил. 11 СОГАЗ 2016'!I39+'Прил. 11 СОГАЗ 2016'!I41</f>
        <v>477</v>
      </c>
      <c r="K89" s="26">
        <f>'Прил. 11 СОГАЗ 2016'!J39+'Прил. 11 СОГАЗ 2016'!J41</f>
        <v>1158</v>
      </c>
      <c r="L89" s="26">
        <f>'Прил. 11 СОГАЗ 2016'!K39+'Прил. 11 СОГАЗ 2016'!K41</f>
        <v>1044</v>
      </c>
      <c r="M89" s="26">
        <f>'Прил. 11 СОГАЗ 2016'!L39+'Прил. 11 СОГАЗ 2016'!L41</f>
        <v>6643</v>
      </c>
      <c r="N89" s="26">
        <f>'Прил. 11 СОГАЗ 2016'!M39+'Прил. 11 СОГАЗ 2016'!M41</f>
        <v>5252</v>
      </c>
      <c r="O89" s="26">
        <f>'Прил. 11 СОГАЗ 2016'!N39+'Прил. 11 СОГАЗ 2016'!N41</f>
        <v>1294</v>
      </c>
      <c r="P89" s="26">
        <f>'Прил. 11 СОГАЗ 2016'!O39+'Прил. 11 СОГАЗ 2016'!O41</f>
        <v>3413</v>
      </c>
      <c r="S89" s="23"/>
      <c r="T89" s="23"/>
    </row>
    <row r="90" spans="1:20" s="22" customFormat="1" ht="16.5" customHeight="1">
      <c r="A90" s="24">
        <v>6</v>
      </c>
      <c r="B90" s="41" t="s">
        <v>73</v>
      </c>
      <c r="C90" s="25" t="s">
        <v>35</v>
      </c>
      <c r="D90" s="26">
        <f t="shared" si="9"/>
        <v>11235</v>
      </c>
      <c r="E90" s="27">
        <f t="shared" si="10"/>
        <v>5340</v>
      </c>
      <c r="F90" s="27">
        <f t="shared" si="11"/>
        <v>5895</v>
      </c>
      <c r="G90" s="26">
        <f>'Прил. 11 СОГАЗ 2016'!F40</f>
        <v>67</v>
      </c>
      <c r="H90" s="26">
        <f>'Прил. 11 СОГАЗ 2016'!G40</f>
        <v>50</v>
      </c>
      <c r="I90" s="26">
        <f>'Прил. 11 СОГАЗ 2016'!H40</f>
        <v>255</v>
      </c>
      <c r="J90" s="26">
        <f>'Прил. 11 СОГАЗ 2016'!I40</f>
        <v>271</v>
      </c>
      <c r="K90" s="26">
        <f>'Прил. 11 СОГАЗ 2016'!J40</f>
        <v>800</v>
      </c>
      <c r="L90" s="26">
        <f>'Прил. 11 СОГАЗ 2016'!K40</f>
        <v>775</v>
      </c>
      <c r="M90" s="26">
        <f>'Прил. 11 СОГАЗ 2016'!L40</f>
        <v>3581</v>
      </c>
      <c r="N90" s="26">
        <f>'Прил. 11 СОГАЗ 2016'!M40</f>
        <v>3188</v>
      </c>
      <c r="O90" s="26">
        <f>'Прил. 11 СОГАЗ 2016'!N40</f>
        <v>637</v>
      </c>
      <c r="P90" s="26">
        <f>'Прил. 11 СОГАЗ 2016'!O40</f>
        <v>1611</v>
      </c>
      <c r="S90" s="23"/>
      <c r="T90" s="23"/>
    </row>
    <row r="91" spans="1:20" s="22" customFormat="1" ht="16.5" customHeight="1">
      <c r="A91" s="24">
        <v>7</v>
      </c>
      <c r="B91" s="41" t="s">
        <v>74</v>
      </c>
      <c r="C91" s="25" t="s">
        <v>36</v>
      </c>
      <c r="D91" s="26">
        <f t="shared" si="9"/>
        <v>33098</v>
      </c>
      <c r="E91" s="27">
        <f t="shared" si="10"/>
        <v>15141</v>
      </c>
      <c r="F91" s="27">
        <f t="shared" si="11"/>
        <v>17957</v>
      </c>
      <c r="G91" s="26">
        <f>'Прил. 11 СОГАЗ 2016'!F28</f>
        <v>207</v>
      </c>
      <c r="H91" s="26">
        <f>'Прил. 11 СОГАЗ 2016'!G28</f>
        <v>194</v>
      </c>
      <c r="I91" s="26">
        <f>'Прил. 11 СОГАЗ 2016'!H28</f>
        <v>976</v>
      </c>
      <c r="J91" s="26">
        <f>'Прил. 11 СОГАЗ 2016'!I28</f>
        <v>957</v>
      </c>
      <c r="K91" s="26">
        <f>'Прил. 11 СОГАЗ 2016'!J28</f>
        <v>2842</v>
      </c>
      <c r="L91" s="26">
        <f>'Прил. 11 СОГАЗ 2016'!K28</f>
        <v>2719</v>
      </c>
      <c r="M91" s="26">
        <f>'Прил. 11 СОГАЗ 2016'!L28</f>
        <v>9567</v>
      </c>
      <c r="N91" s="26">
        <f>'Прил. 11 СОГАЗ 2016'!M28</f>
        <v>9254</v>
      </c>
      <c r="O91" s="26">
        <f>'Прил. 11 СОГАЗ 2016'!N28</f>
        <v>1549</v>
      </c>
      <c r="P91" s="26">
        <f>'Прил. 11 СОГАЗ 2016'!O28</f>
        <v>4833</v>
      </c>
      <c r="S91" s="23"/>
      <c r="T91" s="23"/>
    </row>
    <row r="92" spans="1:20" s="22" customFormat="1" ht="16.5" customHeight="1">
      <c r="A92" s="24">
        <v>8</v>
      </c>
      <c r="B92" s="41" t="s">
        <v>75</v>
      </c>
      <c r="C92" s="25" t="s">
        <v>37</v>
      </c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20" s="22" customFormat="1" ht="16.5" customHeight="1">
      <c r="A93" s="24">
        <v>9</v>
      </c>
      <c r="B93" s="41" t="s">
        <v>186</v>
      </c>
      <c r="C93" s="25" t="s">
        <v>185</v>
      </c>
      <c r="D93" s="26">
        <f t="shared" si="9"/>
        <v>268301</v>
      </c>
      <c r="E93" s="27">
        <f t="shared" si="10"/>
        <v>122133</v>
      </c>
      <c r="F93" s="27">
        <f t="shared" si="11"/>
        <v>146168</v>
      </c>
      <c r="G93" s="87">
        <f>'Прил. 11 СОГАЗ 2016'!F20+'Прил. 11 СОГАЗ 2016'!F22</f>
        <v>1417</v>
      </c>
      <c r="H93" s="87">
        <f>'Прил. 11 СОГАЗ 2016'!G20+'Прил. 11 СОГАЗ 2016'!G22</f>
        <v>1338</v>
      </c>
      <c r="I93" s="87">
        <f>'Прил. 11 СОГАЗ 2016'!H20+'Прил. 11 СОГАЗ 2016'!H22</f>
        <v>6824</v>
      </c>
      <c r="J93" s="87">
        <f>'Прил. 11 СОГАЗ 2016'!I20+'Прил. 11 СОГАЗ 2016'!I22</f>
        <v>6680</v>
      </c>
      <c r="K93" s="87">
        <f>'Прил. 11 СОГАЗ 2016'!J20+'Прил. 11 СОГАЗ 2016'!J22</f>
        <v>19324</v>
      </c>
      <c r="L93" s="87">
        <f>'Прил. 11 СОГАЗ 2016'!K20+'Прил. 11 СОГАЗ 2016'!K22</f>
        <v>18118</v>
      </c>
      <c r="M93" s="87">
        <f>'Прил. 11 СОГАЗ 2016'!L20+'Прил. 11 СОГАЗ 2016'!L22</f>
        <v>76366</v>
      </c>
      <c r="N93" s="87">
        <f>'Прил. 11 СОГАЗ 2016'!M20+'Прил. 11 СОГАЗ 2016'!M22</f>
        <v>71123</v>
      </c>
      <c r="O93" s="87">
        <f>'Прил. 11 СОГАЗ 2016'!N20+'Прил. 11 СОГАЗ 2016'!N22</f>
        <v>18202</v>
      </c>
      <c r="P93" s="87">
        <f>'Прил. 11 СОГАЗ 2016'!O20+'Прил. 11 СОГАЗ 2016'!O22</f>
        <v>48909</v>
      </c>
      <c r="S93" s="23"/>
      <c r="T93" s="23"/>
    </row>
    <row r="94" spans="1:20" s="22" customFormat="1" ht="16.5" customHeight="1">
      <c r="A94" s="24">
        <v>10</v>
      </c>
      <c r="B94" s="41" t="s">
        <v>81</v>
      </c>
      <c r="C94" s="25" t="s">
        <v>43</v>
      </c>
      <c r="D94" s="26">
        <f t="shared" si="9"/>
        <v>14128</v>
      </c>
      <c r="E94" s="27">
        <f t="shared" si="10"/>
        <v>6816</v>
      </c>
      <c r="F94" s="27">
        <f t="shared" si="11"/>
        <v>7312</v>
      </c>
      <c r="G94" s="26">
        <f>'Прил. 11 СОГАЗ 2016'!F36</f>
        <v>84</v>
      </c>
      <c r="H94" s="26">
        <f>'Прил. 11 СОГАЗ 2016'!G36</f>
        <v>67</v>
      </c>
      <c r="I94" s="26">
        <f>'Прил. 11 СОГАЗ 2016'!H36</f>
        <v>371</v>
      </c>
      <c r="J94" s="26">
        <f>'Прил. 11 СОГАЗ 2016'!I36</f>
        <v>361</v>
      </c>
      <c r="K94" s="26">
        <f>'Прил. 11 СОГАЗ 2016'!J36</f>
        <v>1017</v>
      </c>
      <c r="L94" s="26">
        <f>'Прил. 11 СОГАЗ 2016'!K36</f>
        <v>961</v>
      </c>
      <c r="M94" s="26">
        <f>'Прил. 11 СОГАЗ 2016'!L36</f>
        <v>4390</v>
      </c>
      <c r="N94" s="26">
        <f>'Прил. 11 СОГАЗ 2016'!M36</f>
        <v>3575</v>
      </c>
      <c r="O94" s="26">
        <f>'Прил. 11 СОГАЗ 2016'!N36</f>
        <v>954</v>
      </c>
      <c r="P94" s="26">
        <f>'Прил. 11 СОГАЗ 2016'!O36</f>
        <v>2348</v>
      </c>
      <c r="S94" s="23"/>
      <c r="T94" s="23"/>
    </row>
    <row r="95" spans="1:20" s="22" customFormat="1" ht="16.5" customHeight="1">
      <c r="A95" s="24">
        <v>11</v>
      </c>
      <c r="B95" s="41" t="s">
        <v>82</v>
      </c>
      <c r="C95" s="25" t="s">
        <v>44</v>
      </c>
      <c r="D95" s="26">
        <f t="shared" si="9"/>
        <v>15016</v>
      </c>
      <c r="E95" s="27">
        <f t="shared" si="10"/>
        <v>6525</v>
      </c>
      <c r="F95" s="27">
        <f t="shared" si="11"/>
        <v>8491</v>
      </c>
      <c r="G95" s="26">
        <f>'Прил. 11 СОГАЗ 2016'!F29+'Прил. 11 СОГАЗ 2016'!F30+'Прил. 11 СОГАЗ 2016'!F31+'Прил. 11 СОГАЗ 2016'!F32+'Прил. 11 СОГАЗ 2016'!F24</f>
        <v>159</v>
      </c>
      <c r="H95" s="26">
        <f>'Прил. 11 СОГАЗ 2016'!G29+'Прил. 11 СОГАЗ 2016'!G30+'Прил. 11 СОГАЗ 2016'!G31+'Прил. 11 СОГАЗ 2016'!G32+'Прил. 11 СОГАЗ 2016'!G24</f>
        <v>148</v>
      </c>
      <c r="I95" s="26">
        <f>'Прил. 11 СОГАЗ 2016'!H29+'Прил. 11 СОГАЗ 2016'!H30+'Прил. 11 СОГАЗ 2016'!H31+'Прил. 11 СОГАЗ 2016'!H32+'Прил. 11 СОГАЗ 2016'!H24</f>
        <v>530</v>
      </c>
      <c r="J95" s="26">
        <f>'Прил. 11 СОГАЗ 2016'!I29+'Прил. 11 СОГАЗ 2016'!I30+'Прил. 11 СОГАЗ 2016'!I31+'Прил. 11 СОГАЗ 2016'!I32+'Прил. 11 СОГАЗ 2016'!I24</f>
        <v>533</v>
      </c>
      <c r="K95" s="26">
        <f>'Прил. 11 СОГАЗ 2016'!J29+'Прил. 11 СОГАЗ 2016'!J30+'Прил. 11 СОГАЗ 2016'!J31+'Прил. 11 СОГАЗ 2016'!J32+'Прил. 11 СОГАЗ 2016'!J24</f>
        <v>1321</v>
      </c>
      <c r="L95" s="26">
        <f>'Прил. 11 СОГАЗ 2016'!K29+'Прил. 11 СОГАЗ 2016'!K30+'Прил. 11 СОГАЗ 2016'!K31+'Прил. 11 СОГАЗ 2016'!K32+'Прил. 11 СОГАЗ 2016'!K24</f>
        <v>1232</v>
      </c>
      <c r="M95" s="26">
        <f>'Прил. 11 СОГАЗ 2016'!L29+'Прил. 11 СОГАЗ 2016'!L30+'Прил. 11 СОГАЗ 2016'!L31+'Прил. 11 СОГАЗ 2016'!L32+'Прил. 11 СОГАЗ 2016'!L24</f>
        <v>3920</v>
      </c>
      <c r="N95" s="26">
        <f>'Прил. 11 СОГАЗ 2016'!M29+'Прил. 11 СОГАЗ 2016'!M30+'Прил. 11 СОГАЗ 2016'!M31+'Прил. 11 СОГАЗ 2016'!M32+'Прил. 11 СОГАЗ 2016'!M24</f>
        <v>5018</v>
      </c>
      <c r="O95" s="26">
        <f>'Прил. 11 СОГАЗ 2016'!N29+'Прил. 11 СОГАЗ 2016'!N30+'Прил. 11 СОГАЗ 2016'!N31+'Прил. 11 СОГАЗ 2016'!N32+'Прил. 11 СОГАЗ 2016'!N24</f>
        <v>595</v>
      </c>
      <c r="P95" s="26">
        <f>'Прил. 11 СОГАЗ 2016'!O29+'Прил. 11 СОГАЗ 2016'!O30+'Прил. 11 СОГАЗ 2016'!O31+'Прил. 11 СОГАЗ 2016'!O32+'Прил. 11 СОГАЗ 2016'!O24</f>
        <v>1560</v>
      </c>
      <c r="S95" s="23"/>
      <c r="T95" s="23"/>
    </row>
    <row r="96" spans="1:20" s="22" customFormat="1" ht="16.5" customHeight="1">
      <c r="A96" s="24">
        <v>12</v>
      </c>
      <c r="B96" s="41"/>
      <c r="C96" s="25"/>
      <c r="D96" s="26">
        <f t="shared" si="9"/>
        <v>0</v>
      </c>
      <c r="E96" s="27">
        <f t="shared" si="10"/>
        <v>0</v>
      </c>
      <c r="F96" s="27">
        <f t="shared" si="11"/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S96" s="23"/>
      <c r="T96" s="23"/>
    </row>
    <row r="97" spans="1:16" s="33" customFormat="1" ht="16.5" customHeight="1">
      <c r="A97" s="42"/>
      <c r="B97" s="43"/>
      <c r="C97" s="44"/>
      <c r="D97" s="45"/>
      <c r="E97" s="46"/>
      <c r="F97" s="46"/>
      <c r="G97" s="46"/>
      <c r="H97" s="47"/>
      <c r="I97" s="46"/>
      <c r="J97" s="47"/>
      <c r="K97" s="47"/>
      <c r="L97" s="47"/>
      <c r="M97" s="47"/>
      <c r="N97" s="47"/>
      <c r="O97" s="48"/>
      <c r="P97" s="48"/>
    </row>
    <row r="98" spans="1:16" s="33" customFormat="1" ht="16.5" customHeight="1">
      <c r="A98" s="42"/>
      <c r="B98" s="43"/>
      <c r="C98" s="44"/>
      <c r="D98" s="45"/>
      <c r="E98" s="46"/>
      <c r="F98" s="46"/>
      <c r="G98" s="46"/>
      <c r="H98" s="47"/>
      <c r="I98" s="46"/>
      <c r="J98" s="47"/>
      <c r="K98" s="47"/>
      <c r="L98" s="47"/>
      <c r="M98" s="47"/>
      <c r="N98" s="47"/>
      <c r="O98" s="48"/>
      <c r="P98" s="48"/>
    </row>
    <row r="99" spans="1:14" s="18" customFormat="1" ht="5.25" customHeight="1">
      <c r="A99" s="34"/>
      <c r="B99" s="34"/>
      <c r="C99" s="35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4" s="18" customFormat="1" ht="11.25" customHeight="1">
      <c r="A100" s="34"/>
      <c r="B100" s="34"/>
      <c r="C100" s="35"/>
      <c r="D100" s="35"/>
    </row>
    <row r="101" spans="1:13" s="38" customFormat="1" ht="18.75">
      <c r="A101" s="37" t="s">
        <v>60</v>
      </c>
      <c r="B101" s="37"/>
      <c r="E101" s="107"/>
      <c r="F101" s="107"/>
      <c r="G101" s="108"/>
      <c r="H101" s="108"/>
      <c r="I101" s="108"/>
      <c r="J101" s="108"/>
      <c r="K101" s="108"/>
      <c r="L101" s="108"/>
      <c r="M101" s="108"/>
    </row>
    <row r="102" spans="5:13" s="38" customFormat="1" ht="13.5" customHeight="1">
      <c r="E102" s="106" t="s">
        <v>61</v>
      </c>
      <c r="F102" s="106"/>
      <c r="G102" s="110" t="s">
        <v>62</v>
      </c>
      <c r="H102" s="110"/>
      <c r="I102" s="110"/>
      <c r="J102" s="110"/>
      <c r="K102" s="110"/>
      <c r="L102" s="110"/>
      <c r="M102" s="110"/>
    </row>
    <row r="103" spans="1:2" s="38" customFormat="1" ht="22.5" customHeight="1">
      <c r="A103" s="12" t="s">
        <v>63</v>
      </c>
      <c r="B103" s="12"/>
    </row>
    <row r="104" spans="1:13" s="38" customFormat="1" ht="21" customHeight="1">
      <c r="A104" s="108"/>
      <c r="B104" s="108"/>
      <c r="C104" s="108"/>
      <c r="D104" s="108"/>
      <c r="E104" s="107"/>
      <c r="F104" s="107"/>
      <c r="G104" s="108"/>
      <c r="H104" s="108"/>
      <c r="I104" s="108"/>
      <c r="J104" s="108"/>
      <c r="K104" s="108"/>
      <c r="L104" s="108"/>
      <c r="M104" s="108"/>
    </row>
    <row r="105" spans="1:13" s="39" customFormat="1" ht="12">
      <c r="A105" s="110" t="s">
        <v>64</v>
      </c>
      <c r="B105" s="110"/>
      <c r="C105" s="110"/>
      <c r="D105" s="110"/>
      <c r="E105" s="106" t="s">
        <v>61</v>
      </c>
      <c r="F105" s="106"/>
      <c r="G105" s="110" t="s">
        <v>62</v>
      </c>
      <c r="H105" s="110"/>
      <c r="I105" s="110"/>
      <c r="J105" s="110"/>
      <c r="K105" s="110"/>
      <c r="L105" s="110"/>
      <c r="M105" s="110"/>
    </row>
  </sheetData>
  <sheetProtection/>
  <mergeCells count="27"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  <mergeCell ref="A105:D105"/>
    <mergeCell ref="E105:F105"/>
    <mergeCell ref="G105:M105"/>
    <mergeCell ref="E101:F101"/>
    <mergeCell ref="G101:M101"/>
    <mergeCell ref="E102:F102"/>
    <mergeCell ref="G102:M102"/>
    <mergeCell ref="A104:D104"/>
    <mergeCell ref="E104:F104"/>
    <mergeCell ref="G104:M104"/>
    <mergeCell ref="G17:H17"/>
    <mergeCell ref="K17:L17"/>
    <mergeCell ref="I17:J17"/>
    <mergeCell ref="G15:P15"/>
    <mergeCell ref="G16:L16"/>
    <mergeCell ref="M16:N16"/>
    <mergeCell ref="O16:P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5"/>
  <sheetViews>
    <sheetView zoomScale="60" zoomScaleNormal="60" zoomScalePageLayoutView="0" workbookViewId="0" topLeftCell="A1">
      <pane xSplit="3" ySplit="19" topLeftCell="D53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62" sqref="G62:P82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184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s="9" customFormat="1" ht="39" customHeight="1">
      <c r="A9" s="95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6:13" s="9" customFormat="1" ht="20.25">
      <c r="F10" s="10" t="s">
        <v>7</v>
      </c>
      <c r="G10" s="109" t="s">
        <v>191</v>
      </c>
      <c r="H10" s="109"/>
      <c r="I10" s="109"/>
      <c r="J10" s="109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6" t="s">
        <v>95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4:14" s="13" customFormat="1" ht="15.75">
      <c r="D13" s="97" t="s">
        <v>8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8" t="s">
        <v>9</v>
      </c>
      <c r="B15" s="89" t="s">
        <v>65</v>
      </c>
      <c r="C15" s="98" t="s">
        <v>10</v>
      </c>
      <c r="D15" s="98" t="s">
        <v>11</v>
      </c>
      <c r="E15" s="111" t="s">
        <v>12</v>
      </c>
      <c r="F15" s="112"/>
      <c r="G15" s="101" t="s">
        <v>13</v>
      </c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6" s="14" customFormat="1" ht="35.25" customHeight="1">
      <c r="A16" s="99"/>
      <c r="B16" s="90"/>
      <c r="C16" s="99"/>
      <c r="D16" s="99"/>
      <c r="E16" s="113"/>
      <c r="F16" s="114"/>
      <c r="G16" s="104" t="s">
        <v>14</v>
      </c>
      <c r="H16" s="117"/>
      <c r="I16" s="117"/>
      <c r="J16" s="117"/>
      <c r="K16" s="117"/>
      <c r="L16" s="105"/>
      <c r="M16" s="104" t="s">
        <v>15</v>
      </c>
      <c r="N16" s="105"/>
      <c r="O16" s="92" t="s">
        <v>16</v>
      </c>
      <c r="P16" s="93"/>
    </row>
    <row r="17" spans="1:16" s="14" customFormat="1" ht="31.5" customHeight="1">
      <c r="A17" s="99"/>
      <c r="B17" s="90"/>
      <c r="C17" s="99"/>
      <c r="D17" s="99"/>
      <c r="E17" s="115"/>
      <c r="F17" s="116"/>
      <c r="G17" s="92" t="s">
        <v>17</v>
      </c>
      <c r="H17" s="93"/>
      <c r="I17" s="92" t="s">
        <v>18</v>
      </c>
      <c r="J17" s="93"/>
      <c r="K17" s="92" t="s">
        <v>19</v>
      </c>
      <c r="L17" s="93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00"/>
      <c r="B18" s="91"/>
      <c r="C18" s="100"/>
      <c r="D18" s="100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6">E20+F20</f>
        <v>292442</v>
      </c>
      <c r="E20" s="21">
        <f aca="true" t="shared" si="1" ref="E20:E46">G20+I20+K20+M20+O20</f>
        <v>132193</v>
      </c>
      <c r="F20" s="21">
        <f aca="true" t="shared" si="2" ref="F20:F46">H20+J20+L20+N20+P20</f>
        <v>160249</v>
      </c>
      <c r="G20" s="21">
        <f aca="true" t="shared" si="3" ref="G20:P20">SUM(G21:G44)</f>
        <v>1359</v>
      </c>
      <c r="H20" s="21">
        <f t="shared" si="3"/>
        <v>1333</v>
      </c>
      <c r="I20" s="21">
        <f t="shared" si="3"/>
        <v>7424</v>
      </c>
      <c r="J20" s="21">
        <f t="shared" si="3"/>
        <v>6887</v>
      </c>
      <c r="K20" s="21">
        <f t="shared" si="3"/>
        <v>23534</v>
      </c>
      <c r="L20" s="21">
        <f t="shared" si="3"/>
        <v>22354</v>
      </c>
      <c r="M20" s="21">
        <f t="shared" si="3"/>
        <v>81542</v>
      </c>
      <c r="N20" s="21">
        <f t="shared" si="3"/>
        <v>78047</v>
      </c>
      <c r="O20" s="21">
        <f t="shared" si="3"/>
        <v>18334</v>
      </c>
      <c r="P20" s="21">
        <f t="shared" si="3"/>
        <v>51628</v>
      </c>
      <c r="S20" s="23"/>
      <c r="T20" s="23"/>
    </row>
    <row r="21" spans="1:20" s="28" customFormat="1" ht="16.5" customHeight="1">
      <c r="A21" s="24">
        <v>1</v>
      </c>
      <c r="B21" s="41" t="s">
        <v>66</v>
      </c>
      <c r="C21" s="25" t="s">
        <v>28</v>
      </c>
      <c r="D21" s="26">
        <f t="shared" si="0"/>
        <v>359</v>
      </c>
      <c r="E21" s="27">
        <f t="shared" si="1"/>
        <v>83</v>
      </c>
      <c r="F21" s="27">
        <f t="shared" si="2"/>
        <v>276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65</v>
      </c>
      <c r="N21" s="27">
        <v>210</v>
      </c>
      <c r="O21" s="27">
        <v>18</v>
      </c>
      <c r="P21" s="27">
        <v>66</v>
      </c>
      <c r="S21" s="29"/>
      <c r="T21" s="29"/>
    </row>
    <row r="22" spans="1:20" s="28" customFormat="1" ht="16.5" customHeight="1">
      <c r="A22" s="24">
        <v>2</v>
      </c>
      <c r="B22" s="41" t="s">
        <v>67</v>
      </c>
      <c r="C22" s="25" t="s">
        <v>29</v>
      </c>
      <c r="D22" s="26">
        <f t="shared" si="0"/>
        <v>0</v>
      </c>
      <c r="E22" s="27">
        <f t="shared" si="1"/>
        <v>0</v>
      </c>
      <c r="F22" s="27">
        <f t="shared" si="2"/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S22" s="29"/>
      <c r="T22" s="29"/>
    </row>
    <row r="23" spans="1:20" s="28" customFormat="1" ht="16.5" customHeight="1">
      <c r="A23" s="24">
        <v>3</v>
      </c>
      <c r="B23" s="41" t="s">
        <v>68</v>
      </c>
      <c r="C23" s="25" t="s">
        <v>30</v>
      </c>
      <c r="D23" s="26">
        <f t="shared" si="0"/>
        <v>37349</v>
      </c>
      <c r="E23" s="27">
        <f t="shared" si="1"/>
        <v>16575</v>
      </c>
      <c r="F23" s="27">
        <f t="shared" si="2"/>
        <v>20774</v>
      </c>
      <c r="G23" s="27">
        <v>150</v>
      </c>
      <c r="H23" s="27">
        <v>145</v>
      </c>
      <c r="I23" s="27">
        <v>820</v>
      </c>
      <c r="J23" s="27">
        <v>725</v>
      </c>
      <c r="K23" s="27">
        <v>3345</v>
      </c>
      <c r="L23" s="27">
        <v>3131</v>
      </c>
      <c r="M23" s="27">
        <v>9577</v>
      </c>
      <c r="N23" s="27">
        <v>8817</v>
      </c>
      <c r="O23" s="27">
        <v>2683</v>
      </c>
      <c r="P23" s="27">
        <v>7956</v>
      </c>
      <c r="S23" s="29"/>
      <c r="T23" s="29"/>
    </row>
    <row r="24" spans="1:20" s="28" customFormat="1" ht="16.5" customHeight="1">
      <c r="A24" s="24">
        <v>4</v>
      </c>
      <c r="B24" s="41" t="s">
        <v>69</v>
      </c>
      <c r="C24" s="25" t="s">
        <v>31</v>
      </c>
      <c r="D24" s="26">
        <f t="shared" si="0"/>
        <v>44694</v>
      </c>
      <c r="E24" s="27">
        <f t="shared" si="1"/>
        <v>19559</v>
      </c>
      <c r="F24" s="27">
        <f t="shared" si="2"/>
        <v>25135</v>
      </c>
      <c r="G24" s="27">
        <v>188</v>
      </c>
      <c r="H24" s="27">
        <v>234</v>
      </c>
      <c r="I24" s="27">
        <v>1077</v>
      </c>
      <c r="J24" s="27">
        <v>1037</v>
      </c>
      <c r="K24" s="27">
        <v>3640</v>
      </c>
      <c r="L24" s="27">
        <v>3406</v>
      </c>
      <c r="M24" s="27">
        <v>11200</v>
      </c>
      <c r="N24" s="27">
        <v>10875</v>
      </c>
      <c r="O24" s="27">
        <v>3454</v>
      </c>
      <c r="P24" s="27">
        <v>9583</v>
      </c>
      <c r="S24" s="29"/>
      <c r="T24" s="29"/>
    </row>
    <row r="25" spans="1:20" s="28" customFormat="1" ht="16.5" customHeight="1">
      <c r="A25" s="24">
        <v>5</v>
      </c>
      <c r="B25" s="41" t="s">
        <v>70</v>
      </c>
      <c r="C25" s="25" t="s">
        <v>32</v>
      </c>
      <c r="D25" s="26">
        <f t="shared" si="0"/>
        <v>6704</v>
      </c>
      <c r="E25" s="27">
        <f t="shared" si="1"/>
        <v>3277</v>
      </c>
      <c r="F25" s="27">
        <f t="shared" si="2"/>
        <v>3427</v>
      </c>
      <c r="G25" s="27">
        <v>52</v>
      </c>
      <c r="H25" s="27">
        <v>45</v>
      </c>
      <c r="I25" s="27">
        <v>206</v>
      </c>
      <c r="J25" s="27">
        <v>179</v>
      </c>
      <c r="K25" s="27">
        <v>540</v>
      </c>
      <c r="L25" s="27">
        <v>548</v>
      </c>
      <c r="M25" s="27">
        <v>2249</v>
      </c>
      <c r="N25" s="27">
        <v>2032</v>
      </c>
      <c r="O25" s="27">
        <v>230</v>
      </c>
      <c r="P25" s="27">
        <v>623</v>
      </c>
      <c r="S25" s="29"/>
      <c r="T25" s="29"/>
    </row>
    <row r="26" spans="1:20" s="28" customFormat="1" ht="16.5" customHeight="1">
      <c r="A26" s="24">
        <v>6</v>
      </c>
      <c r="B26" s="41" t="s">
        <v>71</v>
      </c>
      <c r="C26" s="25" t="s">
        <v>33</v>
      </c>
      <c r="D26" s="26">
        <f t="shared" si="0"/>
        <v>9576</v>
      </c>
      <c r="E26" s="27">
        <f t="shared" si="1"/>
        <v>4498</v>
      </c>
      <c r="F26" s="27">
        <f t="shared" si="2"/>
        <v>5078</v>
      </c>
      <c r="G26" s="27">
        <v>48</v>
      </c>
      <c r="H26" s="27">
        <v>51</v>
      </c>
      <c r="I26" s="27">
        <v>241</v>
      </c>
      <c r="J26" s="27">
        <v>189</v>
      </c>
      <c r="K26" s="27">
        <v>753</v>
      </c>
      <c r="L26" s="27">
        <v>731</v>
      </c>
      <c r="M26" s="27">
        <v>2767</v>
      </c>
      <c r="N26" s="27">
        <v>2217</v>
      </c>
      <c r="O26" s="27">
        <v>689</v>
      </c>
      <c r="P26" s="27">
        <v>1890</v>
      </c>
      <c r="S26" s="29"/>
      <c r="T26" s="29"/>
    </row>
    <row r="27" spans="1:20" s="28" customFormat="1" ht="16.5" customHeight="1">
      <c r="A27" s="24">
        <v>7</v>
      </c>
      <c r="B27" s="41" t="s">
        <v>72</v>
      </c>
      <c r="C27" s="25" t="s">
        <v>34</v>
      </c>
      <c r="D27" s="26">
        <f t="shared" si="0"/>
        <v>46471</v>
      </c>
      <c r="E27" s="27">
        <f t="shared" si="1"/>
        <v>20761</v>
      </c>
      <c r="F27" s="27">
        <f t="shared" si="2"/>
        <v>25710</v>
      </c>
      <c r="G27" s="27">
        <v>198</v>
      </c>
      <c r="H27" s="27">
        <v>176</v>
      </c>
      <c r="I27" s="27">
        <v>1020</v>
      </c>
      <c r="J27" s="27">
        <v>948</v>
      </c>
      <c r="K27" s="27">
        <v>3820</v>
      </c>
      <c r="L27" s="27">
        <v>3606</v>
      </c>
      <c r="M27" s="27">
        <v>12493</v>
      </c>
      <c r="N27" s="27">
        <v>11523</v>
      </c>
      <c r="O27" s="27">
        <v>3230</v>
      </c>
      <c r="P27" s="27">
        <v>9457</v>
      </c>
      <c r="S27" s="29"/>
      <c r="T27" s="29"/>
    </row>
    <row r="28" spans="1:20" s="28" customFormat="1" ht="16.5" customHeight="1">
      <c r="A28" s="24">
        <v>8</v>
      </c>
      <c r="B28" s="41" t="s">
        <v>73</v>
      </c>
      <c r="C28" s="25" t="s">
        <v>35</v>
      </c>
      <c r="D28" s="26">
        <f t="shared" si="0"/>
        <v>17271</v>
      </c>
      <c r="E28" s="27">
        <f t="shared" si="1"/>
        <v>7540</v>
      </c>
      <c r="F28" s="27">
        <f t="shared" si="2"/>
        <v>9731</v>
      </c>
      <c r="G28" s="27">
        <v>73</v>
      </c>
      <c r="H28" s="27">
        <v>71</v>
      </c>
      <c r="I28" s="27">
        <v>475</v>
      </c>
      <c r="J28" s="27">
        <v>408</v>
      </c>
      <c r="K28" s="27">
        <v>1590</v>
      </c>
      <c r="L28" s="27">
        <v>1534</v>
      </c>
      <c r="M28" s="27">
        <v>4425</v>
      </c>
      <c r="N28" s="27">
        <v>4475</v>
      </c>
      <c r="O28" s="27">
        <v>977</v>
      </c>
      <c r="P28" s="27">
        <v>3243</v>
      </c>
      <c r="S28" s="29"/>
      <c r="T28" s="29"/>
    </row>
    <row r="29" spans="1:20" s="28" customFormat="1" ht="16.5" customHeight="1">
      <c r="A29" s="24">
        <v>9</v>
      </c>
      <c r="B29" s="41" t="s">
        <v>74</v>
      </c>
      <c r="C29" s="25" t="s">
        <v>36</v>
      </c>
      <c r="D29" s="26">
        <f t="shared" si="0"/>
        <v>393</v>
      </c>
      <c r="E29" s="27">
        <f t="shared" si="1"/>
        <v>275</v>
      </c>
      <c r="F29" s="27">
        <f t="shared" si="2"/>
        <v>118</v>
      </c>
      <c r="G29" s="27">
        <v>0</v>
      </c>
      <c r="H29" s="27">
        <v>1</v>
      </c>
      <c r="I29" s="27">
        <v>4</v>
      </c>
      <c r="J29" s="27">
        <v>1</v>
      </c>
      <c r="K29" s="27">
        <v>9</v>
      </c>
      <c r="L29" s="27">
        <v>15</v>
      </c>
      <c r="M29" s="27">
        <v>249</v>
      </c>
      <c r="N29" s="27">
        <v>84</v>
      </c>
      <c r="O29" s="27">
        <v>13</v>
      </c>
      <c r="P29" s="27">
        <v>17</v>
      </c>
      <c r="S29" s="29"/>
      <c r="T29" s="29"/>
    </row>
    <row r="30" spans="1:20" s="28" customFormat="1" ht="16.5" customHeight="1">
      <c r="A30" s="24">
        <v>10</v>
      </c>
      <c r="B30" s="41" t="s">
        <v>75</v>
      </c>
      <c r="C30" s="25" t="s">
        <v>37</v>
      </c>
      <c r="D30" s="26">
        <f t="shared" si="0"/>
        <v>24233</v>
      </c>
      <c r="E30" s="27">
        <f t="shared" si="1"/>
        <v>10475</v>
      </c>
      <c r="F30" s="27">
        <f t="shared" si="2"/>
        <v>13758</v>
      </c>
      <c r="G30" s="27">
        <v>140</v>
      </c>
      <c r="H30" s="27">
        <v>141</v>
      </c>
      <c r="I30" s="27">
        <v>801</v>
      </c>
      <c r="J30" s="27">
        <v>790</v>
      </c>
      <c r="K30" s="27">
        <v>2541</v>
      </c>
      <c r="L30" s="27">
        <v>2462</v>
      </c>
      <c r="M30" s="27">
        <v>5982</v>
      </c>
      <c r="N30" s="27">
        <v>7399</v>
      </c>
      <c r="O30" s="27">
        <v>1011</v>
      </c>
      <c r="P30" s="27">
        <v>2966</v>
      </c>
      <c r="S30" s="29"/>
      <c r="T30" s="29"/>
    </row>
    <row r="31" spans="1:20" s="28" customFormat="1" ht="16.5" customHeight="1">
      <c r="A31" s="24">
        <v>11</v>
      </c>
      <c r="B31" s="41" t="s">
        <v>76</v>
      </c>
      <c r="C31" s="25" t="s">
        <v>38</v>
      </c>
      <c r="D31" s="26">
        <f t="shared" si="0"/>
        <v>25436</v>
      </c>
      <c r="E31" s="27">
        <f t="shared" si="1"/>
        <v>11994</v>
      </c>
      <c r="F31" s="27">
        <f t="shared" si="2"/>
        <v>13442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10212</v>
      </c>
      <c r="N31" s="27">
        <v>8973</v>
      </c>
      <c r="O31" s="27">
        <v>1782</v>
      </c>
      <c r="P31" s="27">
        <v>4469</v>
      </c>
      <c r="S31" s="29"/>
      <c r="T31" s="29"/>
    </row>
    <row r="32" spans="1:20" s="28" customFormat="1" ht="16.5" customHeight="1">
      <c r="A32" s="24">
        <v>12</v>
      </c>
      <c r="B32" s="41" t="s">
        <v>188</v>
      </c>
      <c r="C32" s="25" t="s">
        <v>187</v>
      </c>
      <c r="D32" s="26">
        <f t="shared" si="0"/>
        <v>23442</v>
      </c>
      <c r="E32" s="27">
        <f t="shared" si="1"/>
        <v>10321</v>
      </c>
      <c r="F32" s="27">
        <f t="shared" si="2"/>
        <v>13121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8553</v>
      </c>
      <c r="N32" s="27">
        <v>7910</v>
      </c>
      <c r="O32" s="27">
        <v>1768</v>
      </c>
      <c r="P32" s="27">
        <v>5211</v>
      </c>
      <c r="S32" s="29"/>
      <c r="T32" s="29"/>
    </row>
    <row r="33" spans="1:20" s="28" customFormat="1" ht="16.5" customHeight="1">
      <c r="A33" s="24">
        <v>13</v>
      </c>
      <c r="B33" s="41" t="s">
        <v>77</v>
      </c>
      <c r="C33" s="25" t="s">
        <v>39</v>
      </c>
      <c r="D33" s="26">
        <f t="shared" si="0"/>
        <v>3891</v>
      </c>
      <c r="E33" s="27">
        <f t="shared" si="1"/>
        <v>1965</v>
      </c>
      <c r="F33" s="27">
        <f t="shared" si="2"/>
        <v>1926</v>
      </c>
      <c r="G33" s="27">
        <v>122</v>
      </c>
      <c r="H33" s="27">
        <v>121</v>
      </c>
      <c r="I33" s="27">
        <v>584</v>
      </c>
      <c r="J33" s="27">
        <v>548</v>
      </c>
      <c r="K33" s="27">
        <v>1259</v>
      </c>
      <c r="L33" s="27">
        <v>1257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14</v>
      </c>
      <c r="B34" s="41" t="s">
        <v>78</v>
      </c>
      <c r="C34" s="25" t="s">
        <v>40</v>
      </c>
      <c r="D34" s="26">
        <f t="shared" si="0"/>
        <v>3281</v>
      </c>
      <c r="E34" s="27">
        <f t="shared" si="1"/>
        <v>1636</v>
      </c>
      <c r="F34" s="27">
        <f t="shared" si="2"/>
        <v>1645</v>
      </c>
      <c r="G34" s="27">
        <v>79</v>
      </c>
      <c r="H34" s="27">
        <v>66</v>
      </c>
      <c r="I34" s="27">
        <v>455</v>
      </c>
      <c r="J34" s="27">
        <v>479</v>
      </c>
      <c r="K34" s="27">
        <v>1102</v>
      </c>
      <c r="L34" s="27">
        <v>1100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15</v>
      </c>
      <c r="B35" s="41" t="s">
        <v>79</v>
      </c>
      <c r="C35" s="25" t="s">
        <v>41</v>
      </c>
      <c r="D35" s="26">
        <f t="shared" si="0"/>
        <v>3067</v>
      </c>
      <c r="E35" s="27">
        <f t="shared" si="1"/>
        <v>1590</v>
      </c>
      <c r="F35" s="27">
        <f t="shared" si="2"/>
        <v>1477</v>
      </c>
      <c r="G35" s="27">
        <v>82</v>
      </c>
      <c r="H35" s="27">
        <v>69</v>
      </c>
      <c r="I35" s="27">
        <v>401</v>
      </c>
      <c r="J35" s="27">
        <v>358</v>
      </c>
      <c r="K35" s="27">
        <v>1107</v>
      </c>
      <c r="L35" s="27">
        <v>1050</v>
      </c>
      <c r="M35" s="27">
        <v>0</v>
      </c>
      <c r="N35" s="27">
        <v>0</v>
      </c>
      <c r="O35" s="27">
        <v>0</v>
      </c>
      <c r="P35" s="27">
        <v>0</v>
      </c>
      <c r="S35" s="29"/>
      <c r="T35" s="29"/>
    </row>
    <row r="36" spans="1:20" s="28" customFormat="1" ht="16.5" customHeight="1">
      <c r="A36" s="24">
        <v>16</v>
      </c>
      <c r="B36" s="41" t="s">
        <v>80</v>
      </c>
      <c r="C36" s="25" t="s">
        <v>42</v>
      </c>
      <c r="D36" s="26">
        <f t="shared" si="0"/>
        <v>2372</v>
      </c>
      <c r="E36" s="27">
        <f t="shared" si="1"/>
        <v>1289</v>
      </c>
      <c r="F36" s="27">
        <f t="shared" si="2"/>
        <v>1083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995</v>
      </c>
      <c r="N36" s="27">
        <v>672</v>
      </c>
      <c r="O36" s="27">
        <v>294</v>
      </c>
      <c r="P36" s="27">
        <v>411</v>
      </c>
      <c r="S36" s="29"/>
      <c r="T36" s="29"/>
    </row>
    <row r="37" spans="1:20" s="28" customFormat="1" ht="16.5" customHeight="1">
      <c r="A37" s="24">
        <v>17</v>
      </c>
      <c r="B37" s="41" t="s">
        <v>81</v>
      </c>
      <c r="C37" s="25" t="s">
        <v>43</v>
      </c>
      <c r="D37" s="26">
        <f t="shared" si="0"/>
        <v>3419</v>
      </c>
      <c r="E37" s="27">
        <f t="shared" si="1"/>
        <v>1475</v>
      </c>
      <c r="F37" s="27">
        <f t="shared" si="2"/>
        <v>1944</v>
      </c>
      <c r="G37" s="27">
        <v>6</v>
      </c>
      <c r="H37" s="27">
        <v>5</v>
      </c>
      <c r="I37" s="27">
        <v>56</v>
      </c>
      <c r="J37" s="27">
        <v>46</v>
      </c>
      <c r="K37" s="27">
        <v>351</v>
      </c>
      <c r="L37" s="27">
        <v>297</v>
      </c>
      <c r="M37" s="27">
        <v>848</v>
      </c>
      <c r="N37" s="27">
        <v>927</v>
      </c>
      <c r="O37" s="27">
        <v>214</v>
      </c>
      <c r="P37" s="27">
        <v>669</v>
      </c>
      <c r="S37" s="29"/>
      <c r="T37" s="29"/>
    </row>
    <row r="38" spans="1:20" s="28" customFormat="1" ht="16.5" customHeight="1">
      <c r="A38" s="24">
        <v>18</v>
      </c>
      <c r="B38" s="41" t="s">
        <v>82</v>
      </c>
      <c r="C38" s="25" t="s">
        <v>44</v>
      </c>
      <c r="D38" s="26">
        <f t="shared" si="0"/>
        <v>31103</v>
      </c>
      <c r="E38" s="27">
        <f t="shared" si="1"/>
        <v>13923</v>
      </c>
      <c r="F38" s="27">
        <f t="shared" si="2"/>
        <v>17180</v>
      </c>
      <c r="G38" s="27">
        <v>221</v>
      </c>
      <c r="H38" s="27">
        <v>208</v>
      </c>
      <c r="I38" s="27">
        <v>1284</v>
      </c>
      <c r="J38" s="27">
        <v>1179</v>
      </c>
      <c r="K38" s="27">
        <v>3477</v>
      </c>
      <c r="L38" s="27">
        <v>3217</v>
      </c>
      <c r="M38" s="27">
        <v>7823</v>
      </c>
      <c r="N38" s="27">
        <v>9367</v>
      </c>
      <c r="O38" s="27">
        <v>1118</v>
      </c>
      <c r="P38" s="27">
        <v>3209</v>
      </c>
      <c r="S38" s="29"/>
      <c r="T38" s="29"/>
    </row>
    <row r="39" spans="1:20" s="28" customFormat="1" ht="16.5" customHeight="1">
      <c r="A39" s="24">
        <v>19</v>
      </c>
      <c r="B39" s="41" t="s">
        <v>83</v>
      </c>
      <c r="C39" s="25" t="s">
        <v>45</v>
      </c>
      <c r="D39" s="26">
        <f t="shared" si="0"/>
        <v>2144</v>
      </c>
      <c r="E39" s="27">
        <f t="shared" si="1"/>
        <v>689</v>
      </c>
      <c r="F39" s="27">
        <f t="shared" si="2"/>
        <v>1455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492</v>
      </c>
      <c r="N39" s="27">
        <v>779</v>
      </c>
      <c r="O39" s="27">
        <v>197</v>
      </c>
      <c r="P39" s="27">
        <v>676</v>
      </c>
      <c r="S39" s="29"/>
      <c r="T39" s="29"/>
    </row>
    <row r="40" spans="1:20" s="28" customFormat="1" ht="16.5" customHeight="1">
      <c r="A40" s="24">
        <v>20</v>
      </c>
      <c r="B40" s="41" t="s">
        <v>84</v>
      </c>
      <c r="C40" s="25" t="s">
        <v>46</v>
      </c>
      <c r="D40" s="26">
        <f t="shared" si="0"/>
        <v>916</v>
      </c>
      <c r="E40" s="27">
        <f t="shared" si="1"/>
        <v>458</v>
      </c>
      <c r="F40" s="27">
        <f t="shared" si="2"/>
        <v>458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373</v>
      </c>
      <c r="N40" s="27">
        <v>338</v>
      </c>
      <c r="O40" s="27">
        <v>85</v>
      </c>
      <c r="P40" s="27">
        <v>120</v>
      </c>
      <c r="S40" s="29"/>
      <c r="T40" s="29"/>
    </row>
    <row r="41" spans="1:20" s="28" customFormat="1" ht="16.5" customHeight="1">
      <c r="A41" s="24">
        <v>21</v>
      </c>
      <c r="B41" s="41" t="s">
        <v>85</v>
      </c>
      <c r="C41" s="25" t="s">
        <v>47</v>
      </c>
      <c r="D41" s="26">
        <f t="shared" si="0"/>
        <v>845</v>
      </c>
      <c r="E41" s="27">
        <f t="shared" si="1"/>
        <v>404</v>
      </c>
      <c r="F41" s="27">
        <f t="shared" si="2"/>
        <v>441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351</v>
      </c>
      <c r="N41" s="27">
        <v>271</v>
      </c>
      <c r="O41" s="27">
        <v>53</v>
      </c>
      <c r="P41" s="27">
        <v>170</v>
      </c>
      <c r="S41" s="29"/>
      <c r="T41" s="29"/>
    </row>
    <row r="42" spans="1:20" s="28" customFormat="1" ht="16.5" customHeight="1">
      <c r="A42" s="24">
        <v>22</v>
      </c>
      <c r="B42" s="41" t="s">
        <v>86</v>
      </c>
      <c r="C42" s="25" t="s">
        <v>48</v>
      </c>
      <c r="D42" s="26">
        <f t="shared" si="0"/>
        <v>4996</v>
      </c>
      <c r="E42" s="27">
        <f t="shared" si="1"/>
        <v>3165</v>
      </c>
      <c r="F42" s="27">
        <f t="shared" si="2"/>
        <v>1831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2680</v>
      </c>
      <c r="N42" s="27">
        <v>1003</v>
      </c>
      <c r="O42" s="27">
        <v>485</v>
      </c>
      <c r="P42" s="27">
        <v>828</v>
      </c>
      <c r="S42" s="29"/>
      <c r="T42" s="29"/>
    </row>
    <row r="43" spans="1:20" s="28" customFormat="1" ht="16.5" customHeight="1">
      <c r="A43" s="24">
        <v>23</v>
      </c>
      <c r="B43" s="41" t="s">
        <v>87</v>
      </c>
      <c r="C43" s="25" t="s">
        <v>49</v>
      </c>
      <c r="D43" s="26">
        <f t="shared" si="0"/>
        <v>480</v>
      </c>
      <c r="E43" s="27">
        <f t="shared" si="1"/>
        <v>241</v>
      </c>
      <c r="F43" s="27">
        <f t="shared" si="2"/>
        <v>239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208</v>
      </c>
      <c r="N43" s="27">
        <v>175</v>
      </c>
      <c r="O43" s="27">
        <v>33</v>
      </c>
      <c r="P43" s="27">
        <v>64</v>
      </c>
      <c r="S43" s="29"/>
      <c r="T43" s="29"/>
    </row>
    <row r="44" spans="1:20" s="28" customFormat="1" ht="16.5" customHeight="1">
      <c r="A44" s="24"/>
      <c r="B44" s="41"/>
      <c r="C44" s="25"/>
      <c r="D44" s="26">
        <f t="shared" si="0"/>
        <v>0</v>
      </c>
      <c r="E44" s="27">
        <f t="shared" si="1"/>
        <v>0</v>
      </c>
      <c r="F44" s="27">
        <f t="shared" si="2"/>
        <v>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S44" s="29"/>
      <c r="T44" s="29"/>
    </row>
    <row r="45" spans="1:20" s="22" customFormat="1" ht="26.25" customHeight="1">
      <c r="A45" s="19" t="s">
        <v>50</v>
      </c>
      <c r="B45" s="40"/>
      <c r="C45" s="20" t="s">
        <v>51</v>
      </c>
      <c r="D45" s="21">
        <f t="shared" si="0"/>
        <v>129668</v>
      </c>
      <c r="E45" s="21">
        <f t="shared" si="1"/>
        <v>0</v>
      </c>
      <c r="F45" s="21">
        <f t="shared" si="2"/>
        <v>129668</v>
      </c>
      <c r="G45" s="21">
        <f aca="true" t="shared" si="4" ref="G45:P45">SUM(G46:G60)</f>
        <v>0</v>
      </c>
      <c r="H45" s="21">
        <f t="shared" si="4"/>
        <v>0</v>
      </c>
      <c r="I45" s="21">
        <f t="shared" si="4"/>
        <v>0</v>
      </c>
      <c r="J45" s="21">
        <f t="shared" si="4"/>
        <v>0</v>
      </c>
      <c r="K45" s="21">
        <f t="shared" si="4"/>
        <v>0</v>
      </c>
      <c r="L45" s="21">
        <f t="shared" si="4"/>
        <v>0</v>
      </c>
      <c r="M45" s="21">
        <f t="shared" si="4"/>
        <v>0</v>
      </c>
      <c r="N45" s="21">
        <f t="shared" si="4"/>
        <v>78043</v>
      </c>
      <c r="O45" s="21">
        <f t="shared" si="4"/>
        <v>0</v>
      </c>
      <c r="P45" s="21">
        <f t="shared" si="4"/>
        <v>51625</v>
      </c>
      <c r="S45" s="23"/>
      <c r="T45" s="23"/>
    </row>
    <row r="46" spans="1:20" s="28" customFormat="1" ht="16.5" customHeight="1">
      <c r="A46" s="24">
        <v>1</v>
      </c>
      <c r="B46" s="41" t="s">
        <v>88</v>
      </c>
      <c r="C46" s="25" t="s">
        <v>52</v>
      </c>
      <c r="D46" s="26">
        <f t="shared" si="0"/>
        <v>26639</v>
      </c>
      <c r="E46" s="27">
        <f t="shared" si="1"/>
        <v>0</v>
      </c>
      <c r="F46" s="27">
        <f t="shared" si="2"/>
        <v>26639</v>
      </c>
      <c r="G46" s="27"/>
      <c r="H46" s="27"/>
      <c r="I46" s="27"/>
      <c r="J46" s="27"/>
      <c r="K46" s="27"/>
      <c r="L46" s="27"/>
      <c r="M46" s="27"/>
      <c r="N46" s="27">
        <v>16837</v>
      </c>
      <c r="O46" s="27">
        <v>0</v>
      </c>
      <c r="P46" s="27">
        <v>9802</v>
      </c>
      <c r="S46" s="29"/>
      <c r="T46" s="29"/>
    </row>
    <row r="47" spans="1:20" s="28" customFormat="1" ht="16.5" customHeight="1">
      <c r="A47" s="24">
        <v>3</v>
      </c>
      <c r="B47" s="41" t="s">
        <v>68</v>
      </c>
      <c r="C47" s="25" t="s">
        <v>30</v>
      </c>
      <c r="D47" s="26">
        <f aca="true" t="shared" si="5" ref="D47:D62">E47+F47</f>
        <v>16882</v>
      </c>
      <c r="E47" s="27">
        <f aca="true" t="shared" si="6" ref="E47:E62">G47+I47+K47+M47+O47</f>
        <v>0</v>
      </c>
      <c r="F47" s="27">
        <f aca="true" t="shared" si="7" ref="F47:F62">H47+J47+L47+N47+P47</f>
        <v>16882</v>
      </c>
      <c r="G47" s="27"/>
      <c r="H47" s="27"/>
      <c r="I47" s="27"/>
      <c r="J47" s="27"/>
      <c r="K47" s="27"/>
      <c r="L47" s="27"/>
      <c r="M47" s="27"/>
      <c r="N47" s="27">
        <v>8911</v>
      </c>
      <c r="O47" s="27">
        <v>0</v>
      </c>
      <c r="P47" s="27">
        <v>7971</v>
      </c>
      <c r="S47" s="29"/>
      <c r="T47" s="29"/>
    </row>
    <row r="48" spans="1:20" s="28" customFormat="1" ht="16.5" customHeight="1">
      <c r="A48" s="24">
        <v>4</v>
      </c>
      <c r="B48" s="41" t="s">
        <v>69</v>
      </c>
      <c r="C48" s="25" t="s">
        <v>31</v>
      </c>
      <c r="D48" s="26">
        <f t="shared" si="5"/>
        <v>20655</v>
      </c>
      <c r="E48" s="27">
        <f t="shared" si="6"/>
        <v>0</v>
      </c>
      <c r="F48" s="27">
        <f t="shared" si="7"/>
        <v>20655</v>
      </c>
      <c r="G48" s="27"/>
      <c r="H48" s="27"/>
      <c r="I48" s="27"/>
      <c r="J48" s="27"/>
      <c r="K48" s="27"/>
      <c r="L48" s="27"/>
      <c r="M48" s="27"/>
      <c r="N48" s="27">
        <v>11054</v>
      </c>
      <c r="O48" s="27">
        <v>0</v>
      </c>
      <c r="P48" s="27">
        <v>9601</v>
      </c>
      <c r="S48" s="29"/>
      <c r="T48" s="29"/>
    </row>
    <row r="49" spans="1:20" s="28" customFormat="1" ht="16.5" customHeight="1">
      <c r="A49" s="24">
        <v>5</v>
      </c>
      <c r="B49" s="41" t="s">
        <v>70</v>
      </c>
      <c r="C49" s="30" t="s">
        <v>32</v>
      </c>
      <c r="D49" s="26">
        <f t="shared" si="5"/>
        <v>2745</v>
      </c>
      <c r="E49" s="27">
        <f t="shared" si="6"/>
        <v>0</v>
      </c>
      <c r="F49" s="27">
        <f t="shared" si="7"/>
        <v>2745</v>
      </c>
      <c r="G49" s="27"/>
      <c r="H49" s="27"/>
      <c r="I49" s="27"/>
      <c r="J49" s="27"/>
      <c r="K49" s="27"/>
      <c r="L49" s="27"/>
      <c r="M49" s="27"/>
      <c r="N49" s="27">
        <v>2107</v>
      </c>
      <c r="O49" s="27">
        <v>0</v>
      </c>
      <c r="P49" s="27">
        <v>638</v>
      </c>
      <c r="S49" s="29"/>
      <c r="T49" s="29"/>
    </row>
    <row r="50" spans="1:20" s="22" customFormat="1" ht="16.5" customHeight="1">
      <c r="A50" s="24">
        <v>6</v>
      </c>
      <c r="B50" s="41" t="s">
        <v>71</v>
      </c>
      <c r="C50" s="25" t="s">
        <v>33</v>
      </c>
      <c r="D50" s="26">
        <f t="shared" si="5"/>
        <v>4162</v>
      </c>
      <c r="E50" s="27">
        <f t="shared" si="6"/>
        <v>0</v>
      </c>
      <c r="F50" s="27">
        <f t="shared" si="7"/>
        <v>4162</v>
      </c>
      <c r="G50" s="26"/>
      <c r="H50" s="26"/>
      <c r="I50" s="26"/>
      <c r="J50" s="26"/>
      <c r="K50" s="26"/>
      <c r="L50" s="26"/>
      <c r="M50" s="26"/>
      <c r="N50" s="27">
        <v>2264</v>
      </c>
      <c r="O50" s="26">
        <v>0</v>
      </c>
      <c r="P50" s="27">
        <v>1898</v>
      </c>
      <c r="S50" s="23"/>
      <c r="T50" s="23"/>
    </row>
    <row r="51" spans="1:20" s="22" customFormat="1" ht="16.5" customHeight="1">
      <c r="A51" s="24">
        <v>7</v>
      </c>
      <c r="B51" s="41" t="s">
        <v>72</v>
      </c>
      <c r="C51" s="25" t="s">
        <v>34</v>
      </c>
      <c r="D51" s="26">
        <f t="shared" si="5"/>
        <v>21147</v>
      </c>
      <c r="E51" s="27">
        <f t="shared" si="6"/>
        <v>0</v>
      </c>
      <c r="F51" s="27">
        <f t="shared" si="7"/>
        <v>21147</v>
      </c>
      <c r="G51" s="26"/>
      <c r="H51" s="26"/>
      <c r="I51" s="26"/>
      <c r="J51" s="26"/>
      <c r="K51" s="26"/>
      <c r="L51" s="26"/>
      <c r="M51" s="26"/>
      <c r="N51" s="27">
        <v>11670</v>
      </c>
      <c r="O51" s="26">
        <v>0</v>
      </c>
      <c r="P51" s="27">
        <v>9477</v>
      </c>
      <c r="S51" s="23"/>
      <c r="T51" s="23"/>
    </row>
    <row r="52" spans="1:20" s="22" customFormat="1" ht="16.5" customHeight="1">
      <c r="A52" s="24">
        <v>8</v>
      </c>
      <c r="B52" s="41" t="s">
        <v>73</v>
      </c>
      <c r="C52" s="25" t="s">
        <v>35</v>
      </c>
      <c r="D52" s="26">
        <f t="shared" si="5"/>
        <v>7787</v>
      </c>
      <c r="E52" s="27">
        <f t="shared" si="6"/>
        <v>0</v>
      </c>
      <c r="F52" s="27">
        <f t="shared" si="7"/>
        <v>7787</v>
      </c>
      <c r="G52" s="26"/>
      <c r="H52" s="26"/>
      <c r="I52" s="26"/>
      <c r="J52" s="26"/>
      <c r="K52" s="26"/>
      <c r="L52" s="26"/>
      <c r="M52" s="26"/>
      <c r="N52" s="27">
        <v>4534</v>
      </c>
      <c r="O52" s="26">
        <v>0</v>
      </c>
      <c r="P52" s="27">
        <v>3253</v>
      </c>
      <c r="S52" s="23"/>
      <c r="T52" s="23"/>
    </row>
    <row r="53" spans="1:20" s="22" customFormat="1" ht="16.5" customHeight="1">
      <c r="A53" s="24">
        <v>9</v>
      </c>
      <c r="B53" s="41" t="s">
        <v>74</v>
      </c>
      <c r="C53" s="25" t="s">
        <v>36</v>
      </c>
      <c r="D53" s="26">
        <f t="shared" si="5"/>
        <v>123</v>
      </c>
      <c r="E53" s="27">
        <f t="shared" si="6"/>
        <v>0</v>
      </c>
      <c r="F53" s="27">
        <f t="shared" si="7"/>
        <v>123</v>
      </c>
      <c r="G53" s="26"/>
      <c r="H53" s="26"/>
      <c r="I53" s="26"/>
      <c r="J53" s="26"/>
      <c r="K53" s="26"/>
      <c r="L53" s="26"/>
      <c r="M53" s="26"/>
      <c r="N53" s="27">
        <v>104</v>
      </c>
      <c r="O53" s="26">
        <v>0</v>
      </c>
      <c r="P53" s="27">
        <v>19</v>
      </c>
      <c r="S53" s="23"/>
      <c r="T53" s="23"/>
    </row>
    <row r="54" spans="1:20" s="22" customFormat="1" ht="16.5" customHeight="1">
      <c r="A54" s="24">
        <v>10</v>
      </c>
      <c r="B54" s="41" t="s">
        <v>75</v>
      </c>
      <c r="C54" s="25" t="s">
        <v>37</v>
      </c>
      <c r="D54" s="26">
        <f t="shared" si="5"/>
        <v>10509</v>
      </c>
      <c r="E54" s="27">
        <f t="shared" si="6"/>
        <v>0</v>
      </c>
      <c r="F54" s="27">
        <f t="shared" si="7"/>
        <v>10509</v>
      </c>
      <c r="G54" s="26"/>
      <c r="H54" s="26"/>
      <c r="I54" s="26"/>
      <c r="J54" s="26"/>
      <c r="K54" s="26"/>
      <c r="L54" s="26"/>
      <c r="M54" s="26"/>
      <c r="N54" s="27">
        <v>7516</v>
      </c>
      <c r="O54" s="26">
        <v>0</v>
      </c>
      <c r="P54" s="27">
        <v>2993</v>
      </c>
      <c r="S54" s="23"/>
      <c r="T54" s="23"/>
    </row>
    <row r="55" spans="1:20" s="28" customFormat="1" ht="16.5" customHeight="1">
      <c r="A55" s="24">
        <v>11</v>
      </c>
      <c r="B55" s="41" t="s">
        <v>80</v>
      </c>
      <c r="C55" s="25" t="s">
        <v>42</v>
      </c>
      <c r="D55" s="26">
        <f t="shared" si="5"/>
        <v>980</v>
      </c>
      <c r="E55" s="27">
        <f t="shared" si="6"/>
        <v>0</v>
      </c>
      <c r="F55" s="27">
        <f t="shared" si="7"/>
        <v>980</v>
      </c>
      <c r="G55" s="27"/>
      <c r="H55" s="27"/>
      <c r="I55" s="27"/>
      <c r="J55" s="27"/>
      <c r="K55" s="27"/>
      <c r="L55" s="27"/>
      <c r="M55" s="27"/>
      <c r="N55" s="27">
        <v>578</v>
      </c>
      <c r="O55" s="27">
        <v>0</v>
      </c>
      <c r="P55" s="27">
        <v>402</v>
      </c>
      <c r="S55" s="29"/>
      <c r="T55" s="29"/>
    </row>
    <row r="56" spans="1:20" s="28" customFormat="1" ht="16.5" customHeight="1">
      <c r="A56" s="24">
        <v>12</v>
      </c>
      <c r="B56" s="41" t="s">
        <v>81</v>
      </c>
      <c r="C56" s="25" t="s">
        <v>43</v>
      </c>
      <c r="D56" s="26">
        <f t="shared" si="5"/>
        <v>1609</v>
      </c>
      <c r="E56" s="27">
        <f t="shared" si="6"/>
        <v>0</v>
      </c>
      <c r="F56" s="27">
        <f t="shared" si="7"/>
        <v>1609</v>
      </c>
      <c r="G56" s="27"/>
      <c r="H56" s="27"/>
      <c r="I56" s="27"/>
      <c r="J56" s="27"/>
      <c r="K56" s="27"/>
      <c r="L56" s="27"/>
      <c r="M56" s="27"/>
      <c r="N56" s="27">
        <v>938</v>
      </c>
      <c r="O56" s="27">
        <v>0</v>
      </c>
      <c r="P56" s="27">
        <v>671</v>
      </c>
      <c r="S56" s="29"/>
      <c r="T56" s="29"/>
    </row>
    <row r="57" spans="1:20" s="28" customFormat="1" ht="16.5" customHeight="1">
      <c r="A57" s="24">
        <v>13</v>
      </c>
      <c r="B57" s="41" t="s">
        <v>82</v>
      </c>
      <c r="C57" s="25" t="s">
        <v>44</v>
      </c>
      <c r="D57" s="26">
        <f t="shared" si="5"/>
        <v>12787</v>
      </c>
      <c r="E57" s="27">
        <f t="shared" si="6"/>
        <v>0</v>
      </c>
      <c r="F57" s="27">
        <f t="shared" si="7"/>
        <v>12787</v>
      </c>
      <c r="G57" s="27"/>
      <c r="H57" s="27"/>
      <c r="I57" s="27"/>
      <c r="J57" s="27"/>
      <c r="K57" s="27"/>
      <c r="L57" s="27"/>
      <c r="M57" s="27"/>
      <c r="N57" s="27">
        <v>9548</v>
      </c>
      <c r="O57" s="27">
        <v>0</v>
      </c>
      <c r="P57" s="27">
        <v>3239</v>
      </c>
      <c r="S57" s="29"/>
      <c r="T57" s="29"/>
    </row>
    <row r="58" spans="1:20" s="22" customFormat="1" ht="16.5" customHeight="1">
      <c r="A58" s="24">
        <v>14</v>
      </c>
      <c r="B58" s="41" t="s">
        <v>83</v>
      </c>
      <c r="C58" s="25" t="s">
        <v>45</v>
      </c>
      <c r="D58" s="26">
        <f t="shared" si="5"/>
        <v>1457</v>
      </c>
      <c r="E58" s="27">
        <f t="shared" si="6"/>
        <v>0</v>
      </c>
      <c r="F58" s="27">
        <f t="shared" si="7"/>
        <v>1457</v>
      </c>
      <c r="G58" s="26"/>
      <c r="H58" s="26"/>
      <c r="I58" s="26"/>
      <c r="J58" s="26"/>
      <c r="K58" s="26"/>
      <c r="L58" s="26"/>
      <c r="M58" s="26"/>
      <c r="N58" s="27">
        <v>781</v>
      </c>
      <c r="O58" s="26">
        <v>0</v>
      </c>
      <c r="P58" s="27">
        <v>676</v>
      </c>
      <c r="S58" s="23"/>
      <c r="T58" s="23"/>
    </row>
    <row r="59" spans="1:20" s="22" customFormat="1" ht="16.5" customHeight="1">
      <c r="A59" s="24">
        <v>15</v>
      </c>
      <c r="B59" s="41" t="s">
        <v>85</v>
      </c>
      <c r="C59" s="25" t="s">
        <v>53</v>
      </c>
      <c r="D59" s="26">
        <f t="shared" si="5"/>
        <v>365</v>
      </c>
      <c r="E59" s="27">
        <f t="shared" si="6"/>
        <v>0</v>
      </c>
      <c r="F59" s="27">
        <f t="shared" si="7"/>
        <v>365</v>
      </c>
      <c r="G59" s="26"/>
      <c r="H59" s="26"/>
      <c r="I59" s="26"/>
      <c r="J59" s="26"/>
      <c r="K59" s="26"/>
      <c r="L59" s="26"/>
      <c r="M59" s="26"/>
      <c r="N59" s="27">
        <v>204</v>
      </c>
      <c r="O59" s="26">
        <v>0</v>
      </c>
      <c r="P59" s="27">
        <v>161</v>
      </c>
      <c r="S59" s="23"/>
      <c r="T59" s="23"/>
    </row>
    <row r="60" spans="1:20" s="22" customFormat="1" ht="16.5" customHeight="1">
      <c r="A60" s="24">
        <v>16</v>
      </c>
      <c r="B60" s="41" t="s">
        <v>86</v>
      </c>
      <c r="C60" s="25" t="s">
        <v>48</v>
      </c>
      <c r="D60" s="26">
        <f t="shared" si="5"/>
        <v>1821</v>
      </c>
      <c r="E60" s="27">
        <f t="shared" si="6"/>
        <v>0</v>
      </c>
      <c r="F60" s="27">
        <f t="shared" si="7"/>
        <v>1821</v>
      </c>
      <c r="G60" s="26"/>
      <c r="H60" s="26"/>
      <c r="I60" s="26"/>
      <c r="J60" s="26"/>
      <c r="K60" s="26"/>
      <c r="L60" s="26"/>
      <c r="M60" s="26"/>
      <c r="N60" s="27">
        <v>997</v>
      </c>
      <c r="O60" s="26">
        <v>0</v>
      </c>
      <c r="P60" s="27">
        <v>824</v>
      </c>
      <c r="S60" s="23"/>
      <c r="T60" s="23"/>
    </row>
    <row r="61" spans="1:20" s="22" customFormat="1" ht="26.25" customHeight="1">
      <c r="A61" s="19" t="s">
        <v>54</v>
      </c>
      <c r="B61" s="40"/>
      <c r="C61" s="20" t="s">
        <v>55</v>
      </c>
      <c r="D61" s="21">
        <f t="shared" si="5"/>
        <v>292302</v>
      </c>
      <c r="E61" s="21">
        <f t="shared" si="6"/>
        <v>132130</v>
      </c>
      <c r="F61" s="21">
        <f t="shared" si="7"/>
        <v>160172</v>
      </c>
      <c r="G61" s="21">
        <f aca="true" t="shared" si="8" ref="G61:P61">SUM(G62:G83)</f>
        <v>1358</v>
      </c>
      <c r="H61" s="21">
        <f t="shared" si="8"/>
        <v>1331</v>
      </c>
      <c r="I61" s="21">
        <f t="shared" si="8"/>
        <v>7412</v>
      </c>
      <c r="J61" s="21">
        <f t="shared" si="8"/>
        <v>6869</v>
      </c>
      <c r="K61" s="21">
        <f t="shared" si="8"/>
        <v>23519</v>
      </c>
      <c r="L61" s="21">
        <f t="shared" si="8"/>
        <v>22332</v>
      </c>
      <c r="M61" s="21">
        <f t="shared" si="8"/>
        <v>81511</v>
      </c>
      <c r="N61" s="21">
        <f t="shared" si="8"/>
        <v>78014</v>
      </c>
      <c r="O61" s="21">
        <f t="shared" si="8"/>
        <v>18330</v>
      </c>
      <c r="P61" s="21">
        <f t="shared" si="8"/>
        <v>51626</v>
      </c>
      <c r="S61" s="23"/>
      <c r="T61" s="23"/>
    </row>
    <row r="62" spans="1:20" s="22" customFormat="1" ht="16.5" customHeight="1">
      <c r="A62" s="24">
        <v>1</v>
      </c>
      <c r="B62" s="41" t="s">
        <v>66</v>
      </c>
      <c r="C62" s="25" t="s">
        <v>28</v>
      </c>
      <c r="D62" s="26">
        <f t="shared" si="5"/>
        <v>64</v>
      </c>
      <c r="E62" s="27">
        <f t="shared" si="6"/>
        <v>20</v>
      </c>
      <c r="F62" s="27">
        <f t="shared" si="7"/>
        <v>44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14</v>
      </c>
      <c r="N62" s="26">
        <v>32</v>
      </c>
      <c r="O62" s="26">
        <v>6</v>
      </c>
      <c r="P62" s="26">
        <v>12</v>
      </c>
      <c r="S62" s="23"/>
      <c r="T62" s="23"/>
    </row>
    <row r="63" spans="1:20" s="22" customFormat="1" ht="16.5" customHeight="1">
      <c r="A63" s="24">
        <v>2</v>
      </c>
      <c r="B63" s="41" t="s">
        <v>68</v>
      </c>
      <c r="C63" s="25" t="s">
        <v>30</v>
      </c>
      <c r="D63" s="26">
        <f aca="true" t="shared" si="9" ref="D63:D82">E63+F63</f>
        <v>10870</v>
      </c>
      <c r="E63" s="27">
        <f aca="true" t="shared" si="10" ref="E63:E82">G63+I63+K63+M63+O63</f>
        <v>4589</v>
      </c>
      <c r="F63" s="27">
        <f aca="true" t="shared" si="11" ref="F63:F82">H63+J63+L63+N63+P63</f>
        <v>6281</v>
      </c>
      <c r="G63" s="26">
        <v>37</v>
      </c>
      <c r="H63" s="26">
        <v>48</v>
      </c>
      <c r="I63" s="26">
        <v>192</v>
      </c>
      <c r="J63" s="26">
        <v>199</v>
      </c>
      <c r="K63" s="26">
        <v>910</v>
      </c>
      <c r="L63" s="26">
        <v>820</v>
      </c>
      <c r="M63" s="26">
        <v>2647</v>
      </c>
      <c r="N63" s="26">
        <v>2626</v>
      </c>
      <c r="O63" s="26">
        <v>803</v>
      </c>
      <c r="P63" s="26">
        <v>2588</v>
      </c>
      <c r="S63" s="23"/>
      <c r="T63" s="23"/>
    </row>
    <row r="64" spans="1:20" s="22" customFormat="1" ht="16.5" customHeight="1">
      <c r="A64" s="24">
        <v>3</v>
      </c>
      <c r="B64" s="41" t="s">
        <v>69</v>
      </c>
      <c r="C64" s="25" t="s">
        <v>31</v>
      </c>
      <c r="D64" s="26">
        <f t="shared" si="9"/>
        <v>45102</v>
      </c>
      <c r="E64" s="27">
        <f t="shared" si="10"/>
        <v>19726</v>
      </c>
      <c r="F64" s="27">
        <f t="shared" si="11"/>
        <v>25376</v>
      </c>
      <c r="G64" s="26">
        <v>188</v>
      </c>
      <c r="H64" s="26">
        <v>235</v>
      </c>
      <c r="I64" s="26">
        <v>1082</v>
      </c>
      <c r="J64" s="26">
        <v>1046</v>
      </c>
      <c r="K64" s="26">
        <v>3673</v>
      </c>
      <c r="L64" s="26">
        <v>3437</v>
      </c>
      <c r="M64" s="26">
        <v>11321</v>
      </c>
      <c r="N64" s="26">
        <v>11062</v>
      </c>
      <c r="O64" s="26">
        <v>3462</v>
      </c>
      <c r="P64" s="26">
        <v>9596</v>
      </c>
      <c r="S64" s="23"/>
      <c r="T64" s="23"/>
    </row>
    <row r="65" spans="1:20" s="22" customFormat="1" ht="16.5" customHeight="1">
      <c r="A65" s="24">
        <v>4</v>
      </c>
      <c r="B65" s="41" t="s">
        <v>70</v>
      </c>
      <c r="C65" s="25" t="s">
        <v>32</v>
      </c>
      <c r="D65" s="26">
        <f t="shared" si="9"/>
        <v>6874</v>
      </c>
      <c r="E65" s="27">
        <f t="shared" si="10"/>
        <v>3360</v>
      </c>
      <c r="F65" s="27">
        <f t="shared" si="11"/>
        <v>3514</v>
      </c>
      <c r="G65" s="26">
        <v>52</v>
      </c>
      <c r="H65" s="26">
        <v>45</v>
      </c>
      <c r="I65" s="26">
        <v>210</v>
      </c>
      <c r="J65" s="26">
        <v>182</v>
      </c>
      <c r="K65" s="26">
        <v>537</v>
      </c>
      <c r="L65" s="26">
        <v>549</v>
      </c>
      <c r="M65" s="26">
        <v>2328</v>
      </c>
      <c r="N65" s="26">
        <v>2108</v>
      </c>
      <c r="O65" s="26">
        <v>233</v>
      </c>
      <c r="P65" s="26">
        <v>630</v>
      </c>
      <c r="S65" s="23"/>
      <c r="T65" s="23"/>
    </row>
    <row r="66" spans="1:20" s="22" customFormat="1" ht="16.5" customHeight="1">
      <c r="A66" s="24">
        <v>5</v>
      </c>
      <c r="B66" s="41" t="s">
        <v>71</v>
      </c>
      <c r="C66" s="25" t="s">
        <v>33</v>
      </c>
      <c r="D66" s="26">
        <f t="shared" si="9"/>
        <v>9683</v>
      </c>
      <c r="E66" s="27">
        <f t="shared" si="10"/>
        <v>4539</v>
      </c>
      <c r="F66" s="27">
        <f t="shared" si="11"/>
        <v>5144</v>
      </c>
      <c r="G66" s="26">
        <v>49</v>
      </c>
      <c r="H66" s="26">
        <v>51</v>
      </c>
      <c r="I66" s="26">
        <v>247</v>
      </c>
      <c r="J66" s="26">
        <v>192</v>
      </c>
      <c r="K66" s="26">
        <v>757</v>
      </c>
      <c r="L66" s="26">
        <v>736</v>
      </c>
      <c r="M66" s="26">
        <v>2796</v>
      </c>
      <c r="N66" s="26">
        <v>2268</v>
      </c>
      <c r="O66" s="26">
        <v>690</v>
      </c>
      <c r="P66" s="26">
        <v>1897</v>
      </c>
      <c r="S66" s="23"/>
      <c r="T66" s="23"/>
    </row>
    <row r="67" spans="1:20" s="22" customFormat="1" ht="16.5" customHeight="1">
      <c r="A67" s="24">
        <v>6</v>
      </c>
      <c r="B67" s="41" t="s">
        <v>72</v>
      </c>
      <c r="C67" s="25" t="s">
        <v>34</v>
      </c>
      <c r="D67" s="26">
        <f t="shared" si="9"/>
        <v>18937</v>
      </c>
      <c r="E67" s="27">
        <f t="shared" si="10"/>
        <v>8696</v>
      </c>
      <c r="F67" s="27">
        <f t="shared" si="11"/>
        <v>10241</v>
      </c>
      <c r="G67" s="26">
        <v>82</v>
      </c>
      <c r="H67" s="26">
        <v>87</v>
      </c>
      <c r="I67" s="26">
        <v>406</v>
      </c>
      <c r="J67" s="26">
        <v>416</v>
      </c>
      <c r="K67" s="26">
        <v>1340</v>
      </c>
      <c r="L67" s="26">
        <v>1300</v>
      </c>
      <c r="M67" s="26">
        <v>5420</v>
      </c>
      <c r="N67" s="26">
        <v>4583</v>
      </c>
      <c r="O67" s="26">
        <v>1448</v>
      </c>
      <c r="P67" s="26">
        <v>3855</v>
      </c>
      <c r="S67" s="23"/>
      <c r="T67" s="23"/>
    </row>
    <row r="68" spans="1:20" s="22" customFormat="1" ht="16.5" customHeight="1">
      <c r="A68" s="24">
        <v>7</v>
      </c>
      <c r="B68" s="41" t="s">
        <v>74</v>
      </c>
      <c r="C68" s="25" t="s">
        <v>36</v>
      </c>
      <c r="D68" s="26">
        <f t="shared" si="9"/>
        <v>430</v>
      </c>
      <c r="E68" s="27">
        <f t="shared" si="10"/>
        <v>290</v>
      </c>
      <c r="F68" s="27">
        <f t="shared" si="11"/>
        <v>140</v>
      </c>
      <c r="G68" s="26">
        <v>0</v>
      </c>
      <c r="H68" s="26">
        <v>1</v>
      </c>
      <c r="I68" s="26">
        <v>4</v>
      </c>
      <c r="J68" s="26">
        <v>2</v>
      </c>
      <c r="K68" s="26">
        <v>8</v>
      </c>
      <c r="L68" s="26">
        <v>15</v>
      </c>
      <c r="M68" s="26">
        <v>264</v>
      </c>
      <c r="N68" s="26">
        <v>103</v>
      </c>
      <c r="O68" s="26">
        <v>14</v>
      </c>
      <c r="P68" s="26">
        <v>19</v>
      </c>
      <c r="S68" s="23"/>
      <c r="T68" s="23"/>
    </row>
    <row r="69" spans="1:20" s="22" customFormat="1" ht="16.5" customHeight="1">
      <c r="A69" s="24">
        <v>8</v>
      </c>
      <c r="B69" s="41" t="s">
        <v>75</v>
      </c>
      <c r="C69" s="25" t="s">
        <v>37</v>
      </c>
      <c r="D69" s="26">
        <f t="shared" si="9"/>
        <v>0</v>
      </c>
      <c r="E69" s="27">
        <f t="shared" si="10"/>
        <v>0</v>
      </c>
      <c r="F69" s="27">
        <f t="shared" si="11"/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S69" s="23"/>
      <c r="T69" s="23"/>
    </row>
    <row r="70" spans="1:20" s="22" customFormat="1" ht="16.5" customHeight="1">
      <c r="A70" s="24">
        <v>9</v>
      </c>
      <c r="B70" s="41" t="s">
        <v>76</v>
      </c>
      <c r="C70" s="25" t="s">
        <v>38</v>
      </c>
      <c r="D70" s="26">
        <f t="shared" si="9"/>
        <v>0</v>
      </c>
      <c r="E70" s="27">
        <f t="shared" si="10"/>
        <v>0</v>
      </c>
      <c r="F70" s="27">
        <f t="shared" si="11"/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S70" s="23"/>
      <c r="T70" s="23"/>
    </row>
    <row r="71" spans="1:20" s="22" customFormat="1" ht="16.5" customHeight="1">
      <c r="A71" s="24">
        <v>10</v>
      </c>
      <c r="B71" s="41" t="s">
        <v>188</v>
      </c>
      <c r="C71" s="25" t="s">
        <v>187</v>
      </c>
      <c r="D71" s="26">
        <f t="shared" si="9"/>
        <v>12200</v>
      </c>
      <c r="E71" s="27">
        <f t="shared" si="10"/>
        <v>5238</v>
      </c>
      <c r="F71" s="27">
        <f t="shared" si="11"/>
        <v>6962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4263</v>
      </c>
      <c r="N71" s="26">
        <v>3894</v>
      </c>
      <c r="O71" s="26">
        <v>975</v>
      </c>
      <c r="P71" s="26">
        <v>3068</v>
      </c>
      <c r="S71" s="23"/>
      <c r="T71" s="23"/>
    </row>
    <row r="72" spans="1:20" s="22" customFormat="1" ht="16.5" customHeight="1">
      <c r="A72" s="24">
        <v>11</v>
      </c>
      <c r="B72" s="41" t="s">
        <v>89</v>
      </c>
      <c r="C72" s="25" t="s">
        <v>56</v>
      </c>
      <c r="D72" s="26">
        <f t="shared" si="9"/>
        <v>71290</v>
      </c>
      <c r="E72" s="27">
        <f t="shared" si="10"/>
        <v>32905</v>
      </c>
      <c r="F72" s="27">
        <f t="shared" si="11"/>
        <v>38385</v>
      </c>
      <c r="G72" s="26">
        <v>418</v>
      </c>
      <c r="H72" s="26">
        <v>394</v>
      </c>
      <c r="I72" s="26">
        <v>2200</v>
      </c>
      <c r="J72" s="26">
        <v>2135</v>
      </c>
      <c r="K72" s="26">
        <v>5925</v>
      </c>
      <c r="L72" s="26">
        <v>5760</v>
      </c>
      <c r="M72" s="26">
        <v>20671</v>
      </c>
      <c r="N72" s="26">
        <v>20331</v>
      </c>
      <c r="O72" s="26">
        <v>3691</v>
      </c>
      <c r="P72" s="26">
        <v>9765</v>
      </c>
      <c r="S72" s="23"/>
      <c r="T72" s="23"/>
    </row>
    <row r="73" spans="1:20" s="22" customFormat="1" ht="16.5" customHeight="1">
      <c r="A73" s="24">
        <v>12</v>
      </c>
      <c r="B73" s="41" t="s">
        <v>90</v>
      </c>
      <c r="C73" s="30" t="s">
        <v>57</v>
      </c>
      <c r="D73" s="26">
        <f t="shared" si="9"/>
        <v>26606</v>
      </c>
      <c r="E73" s="27">
        <f t="shared" si="10"/>
        <v>12028</v>
      </c>
      <c r="F73" s="27">
        <f t="shared" si="11"/>
        <v>14578</v>
      </c>
      <c r="G73" s="26">
        <v>113</v>
      </c>
      <c r="H73" s="26">
        <v>97</v>
      </c>
      <c r="I73" s="26">
        <v>631</v>
      </c>
      <c r="J73" s="26">
        <v>527</v>
      </c>
      <c r="K73" s="26">
        <v>2437</v>
      </c>
      <c r="L73" s="26">
        <v>2318</v>
      </c>
      <c r="M73" s="26">
        <v>6966</v>
      </c>
      <c r="N73" s="26">
        <v>6259</v>
      </c>
      <c r="O73" s="26">
        <v>1881</v>
      </c>
      <c r="P73" s="26">
        <v>5377</v>
      </c>
      <c r="S73" s="23"/>
      <c r="T73" s="23"/>
    </row>
    <row r="74" spans="1:20" s="22" customFormat="1" ht="16.5" customHeight="1">
      <c r="A74" s="24">
        <v>13</v>
      </c>
      <c r="B74" s="41" t="s">
        <v>91</v>
      </c>
      <c r="C74" s="25" t="s">
        <v>58</v>
      </c>
      <c r="D74" s="26">
        <f t="shared" si="9"/>
        <v>27830</v>
      </c>
      <c r="E74" s="27">
        <f t="shared" si="10"/>
        <v>12173</v>
      </c>
      <c r="F74" s="27">
        <f t="shared" si="11"/>
        <v>15657</v>
      </c>
      <c r="G74" s="27">
        <v>116</v>
      </c>
      <c r="H74" s="26">
        <v>90</v>
      </c>
      <c r="I74" s="27">
        <v>620</v>
      </c>
      <c r="J74" s="26">
        <v>536</v>
      </c>
      <c r="K74" s="26">
        <v>2493</v>
      </c>
      <c r="L74" s="26">
        <v>2328</v>
      </c>
      <c r="M74" s="26">
        <v>7160</v>
      </c>
      <c r="N74" s="26">
        <v>7083</v>
      </c>
      <c r="O74" s="26">
        <v>1784</v>
      </c>
      <c r="P74" s="26">
        <v>5620</v>
      </c>
      <c r="S74" s="23"/>
      <c r="T74" s="23"/>
    </row>
    <row r="75" spans="1:20" s="22" customFormat="1" ht="16.5" customHeight="1">
      <c r="A75" s="24">
        <v>14</v>
      </c>
      <c r="B75" s="41" t="s">
        <v>92</v>
      </c>
      <c r="C75" s="25" t="s">
        <v>59</v>
      </c>
      <c r="D75" s="26">
        <f t="shared" si="9"/>
        <v>17404</v>
      </c>
      <c r="E75" s="27">
        <f t="shared" si="10"/>
        <v>7588</v>
      </c>
      <c r="F75" s="27">
        <f t="shared" si="11"/>
        <v>9816</v>
      </c>
      <c r="G75" s="27">
        <v>73</v>
      </c>
      <c r="H75" s="26">
        <v>71</v>
      </c>
      <c r="I75" s="27">
        <v>475</v>
      </c>
      <c r="J75" s="26">
        <v>408</v>
      </c>
      <c r="K75" s="26">
        <v>1595</v>
      </c>
      <c r="L75" s="26">
        <v>1542</v>
      </c>
      <c r="M75" s="26">
        <v>4467</v>
      </c>
      <c r="N75" s="26">
        <v>4546</v>
      </c>
      <c r="O75" s="26">
        <v>978</v>
      </c>
      <c r="P75" s="26">
        <v>3249</v>
      </c>
      <c r="S75" s="23"/>
      <c r="T75" s="23"/>
    </row>
    <row r="76" spans="1:20" s="22" customFormat="1" ht="16.5" customHeight="1">
      <c r="A76" s="24">
        <v>15</v>
      </c>
      <c r="B76" s="41" t="s">
        <v>80</v>
      </c>
      <c r="C76" s="25" t="s">
        <v>42</v>
      </c>
      <c r="D76" s="26">
        <f t="shared" si="9"/>
        <v>2015</v>
      </c>
      <c r="E76" s="27">
        <f t="shared" si="10"/>
        <v>1092</v>
      </c>
      <c r="F76" s="27">
        <f t="shared" si="11"/>
        <v>923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813</v>
      </c>
      <c r="N76" s="26">
        <v>547</v>
      </c>
      <c r="O76" s="26">
        <v>279</v>
      </c>
      <c r="P76" s="26">
        <v>376</v>
      </c>
      <c r="S76" s="23"/>
      <c r="T76" s="23"/>
    </row>
    <row r="77" spans="1:20" s="22" customFormat="1" ht="16.5" customHeight="1">
      <c r="A77" s="24">
        <v>16</v>
      </c>
      <c r="B77" s="41" t="s">
        <v>81</v>
      </c>
      <c r="C77" s="25" t="s">
        <v>43</v>
      </c>
      <c r="D77" s="26">
        <f t="shared" si="9"/>
        <v>3447</v>
      </c>
      <c r="E77" s="27">
        <f t="shared" si="10"/>
        <v>1490</v>
      </c>
      <c r="F77" s="27">
        <f t="shared" si="11"/>
        <v>1957</v>
      </c>
      <c r="G77" s="27">
        <v>6</v>
      </c>
      <c r="H77" s="26">
        <v>5</v>
      </c>
      <c r="I77" s="27">
        <v>57</v>
      </c>
      <c r="J77" s="26">
        <v>46</v>
      </c>
      <c r="K77" s="26">
        <v>351</v>
      </c>
      <c r="L77" s="26">
        <v>297</v>
      </c>
      <c r="M77" s="26">
        <v>862</v>
      </c>
      <c r="N77" s="26">
        <v>938</v>
      </c>
      <c r="O77" s="26">
        <v>214</v>
      </c>
      <c r="P77" s="26">
        <v>671</v>
      </c>
      <c r="S77" s="23"/>
      <c r="T77" s="23"/>
    </row>
    <row r="78" spans="1:20" s="22" customFormat="1" ht="16.5" customHeight="1">
      <c r="A78" s="24">
        <v>17</v>
      </c>
      <c r="B78" s="41" t="s">
        <v>82</v>
      </c>
      <c r="C78" s="25" t="s">
        <v>44</v>
      </c>
      <c r="D78" s="26">
        <f t="shared" si="9"/>
        <v>31467</v>
      </c>
      <c r="E78" s="27">
        <f t="shared" si="10"/>
        <v>14070</v>
      </c>
      <c r="F78" s="27">
        <f t="shared" si="11"/>
        <v>17397</v>
      </c>
      <c r="G78" s="27">
        <v>224</v>
      </c>
      <c r="H78" s="26">
        <v>207</v>
      </c>
      <c r="I78" s="27">
        <v>1288</v>
      </c>
      <c r="J78" s="26">
        <v>1180</v>
      </c>
      <c r="K78" s="26">
        <v>3493</v>
      </c>
      <c r="L78" s="26">
        <v>3230</v>
      </c>
      <c r="M78" s="26">
        <v>7939</v>
      </c>
      <c r="N78" s="26">
        <v>9551</v>
      </c>
      <c r="O78" s="26">
        <v>1126</v>
      </c>
      <c r="P78" s="26">
        <v>3229</v>
      </c>
      <c r="S78" s="23"/>
      <c r="T78" s="23"/>
    </row>
    <row r="79" spans="1:20" s="22" customFormat="1" ht="16.5" customHeight="1">
      <c r="A79" s="24">
        <v>18</v>
      </c>
      <c r="B79" s="41" t="s">
        <v>83</v>
      </c>
      <c r="C79" s="25" t="s">
        <v>45</v>
      </c>
      <c r="D79" s="26">
        <f t="shared" si="9"/>
        <v>2152</v>
      </c>
      <c r="E79" s="27">
        <f t="shared" si="10"/>
        <v>691</v>
      </c>
      <c r="F79" s="27">
        <f t="shared" si="11"/>
        <v>1461</v>
      </c>
      <c r="G79" s="27">
        <v>0</v>
      </c>
      <c r="H79" s="26">
        <v>0</v>
      </c>
      <c r="I79" s="27">
        <v>0</v>
      </c>
      <c r="J79" s="26">
        <v>0</v>
      </c>
      <c r="K79" s="26">
        <v>0</v>
      </c>
      <c r="L79" s="26">
        <v>0</v>
      </c>
      <c r="M79" s="26">
        <v>494</v>
      </c>
      <c r="N79" s="26">
        <v>784</v>
      </c>
      <c r="O79" s="26">
        <v>197</v>
      </c>
      <c r="P79" s="26">
        <v>677</v>
      </c>
      <c r="S79" s="23"/>
      <c r="T79" s="23"/>
    </row>
    <row r="80" spans="1:20" s="22" customFormat="1" ht="16.5" customHeight="1">
      <c r="A80" s="24">
        <v>19</v>
      </c>
      <c r="B80" s="41" t="s">
        <v>84</v>
      </c>
      <c r="C80" s="25" t="s">
        <v>46</v>
      </c>
      <c r="D80" s="26">
        <f t="shared" si="9"/>
        <v>210</v>
      </c>
      <c r="E80" s="27">
        <f t="shared" si="10"/>
        <v>111</v>
      </c>
      <c r="F80" s="27">
        <f t="shared" si="11"/>
        <v>99</v>
      </c>
      <c r="G80" s="27">
        <v>0</v>
      </c>
      <c r="H80" s="26">
        <v>0</v>
      </c>
      <c r="I80" s="27">
        <v>0</v>
      </c>
      <c r="J80" s="26">
        <v>0</v>
      </c>
      <c r="K80" s="26">
        <v>0</v>
      </c>
      <c r="L80" s="26">
        <v>0</v>
      </c>
      <c r="M80" s="26">
        <v>95</v>
      </c>
      <c r="N80" s="26">
        <v>77</v>
      </c>
      <c r="O80" s="26">
        <v>16</v>
      </c>
      <c r="P80" s="26">
        <v>22</v>
      </c>
      <c r="S80" s="23"/>
      <c r="T80" s="23"/>
    </row>
    <row r="81" spans="1:16" s="33" customFormat="1" ht="16.5" customHeight="1">
      <c r="A81" s="24">
        <v>20</v>
      </c>
      <c r="B81" s="41" t="s">
        <v>85</v>
      </c>
      <c r="C81" s="25" t="s">
        <v>53</v>
      </c>
      <c r="D81" s="26">
        <f t="shared" si="9"/>
        <v>728</v>
      </c>
      <c r="E81" s="27">
        <f t="shared" si="10"/>
        <v>358</v>
      </c>
      <c r="F81" s="27">
        <f t="shared" si="11"/>
        <v>370</v>
      </c>
      <c r="G81" s="27">
        <v>0</v>
      </c>
      <c r="H81" s="31">
        <v>0</v>
      </c>
      <c r="I81" s="27">
        <v>0</v>
      </c>
      <c r="J81" s="31">
        <v>0</v>
      </c>
      <c r="K81" s="31">
        <v>0</v>
      </c>
      <c r="L81" s="31">
        <v>0</v>
      </c>
      <c r="M81" s="31">
        <v>309</v>
      </c>
      <c r="N81" s="31">
        <v>221</v>
      </c>
      <c r="O81" s="32">
        <v>49</v>
      </c>
      <c r="P81" s="32">
        <v>149</v>
      </c>
    </row>
    <row r="82" spans="1:16" s="33" customFormat="1" ht="16.5" customHeight="1">
      <c r="A82" s="24">
        <v>21</v>
      </c>
      <c r="B82" s="41" t="s">
        <v>86</v>
      </c>
      <c r="C82" s="25" t="s">
        <v>48</v>
      </c>
      <c r="D82" s="26">
        <f t="shared" si="9"/>
        <v>4993</v>
      </c>
      <c r="E82" s="27">
        <f t="shared" si="10"/>
        <v>3166</v>
      </c>
      <c r="F82" s="27">
        <f t="shared" si="11"/>
        <v>1827</v>
      </c>
      <c r="G82" s="27">
        <v>0</v>
      </c>
      <c r="H82" s="31">
        <v>0</v>
      </c>
      <c r="I82" s="27">
        <v>0</v>
      </c>
      <c r="J82" s="31">
        <v>0</v>
      </c>
      <c r="K82" s="31">
        <v>0</v>
      </c>
      <c r="L82" s="31">
        <v>0</v>
      </c>
      <c r="M82" s="31">
        <v>2682</v>
      </c>
      <c r="N82" s="31">
        <v>1001</v>
      </c>
      <c r="O82" s="32">
        <v>484</v>
      </c>
      <c r="P82" s="32">
        <v>826</v>
      </c>
    </row>
    <row r="83" spans="1:16" s="33" customFormat="1" ht="16.5" customHeight="1">
      <c r="A83" s="24"/>
      <c r="B83" s="41"/>
      <c r="C83" s="25"/>
      <c r="D83" s="26"/>
      <c r="E83" s="27"/>
      <c r="F83" s="27"/>
      <c r="G83" s="27"/>
      <c r="H83" s="31"/>
      <c r="I83" s="27"/>
      <c r="J83" s="31"/>
      <c r="K83" s="31"/>
      <c r="L83" s="31"/>
      <c r="M83" s="31"/>
      <c r="N83" s="31"/>
      <c r="O83" s="32"/>
      <c r="P83" s="32"/>
    </row>
    <row r="84" spans="1:20" s="22" customFormat="1" ht="26.25" customHeight="1">
      <c r="A84" s="19" t="s">
        <v>96</v>
      </c>
      <c r="B84" s="40"/>
      <c r="C84" s="20" t="s">
        <v>97</v>
      </c>
      <c r="D84" s="21">
        <f aca="true" t="shared" si="12" ref="D84:D96">E84+F84</f>
        <v>296127</v>
      </c>
      <c r="E84" s="21">
        <f aca="true" t="shared" si="13" ref="E84:E96">G84+I84+K84+M84+O84</f>
        <v>135347</v>
      </c>
      <c r="F84" s="21">
        <f aca="true" t="shared" si="14" ref="F84:F96">H84+J84+L84+N84+P84</f>
        <v>160780</v>
      </c>
      <c r="G84" s="21">
        <f>SUM(G85:G96)</f>
        <v>1365</v>
      </c>
      <c r="H84" s="21">
        <f aca="true" t="shared" si="15" ref="H84:P84">SUM(H85:H96)</f>
        <v>1336</v>
      </c>
      <c r="I84" s="21">
        <f t="shared" si="15"/>
        <v>7431</v>
      </c>
      <c r="J84" s="21">
        <f t="shared" si="15"/>
        <v>6898</v>
      </c>
      <c r="K84" s="21">
        <f t="shared" si="15"/>
        <v>23545</v>
      </c>
      <c r="L84" s="21">
        <f t="shared" si="15"/>
        <v>22367</v>
      </c>
      <c r="M84" s="21">
        <f t="shared" si="15"/>
        <v>84606</v>
      </c>
      <c r="N84" s="21">
        <f t="shared" si="15"/>
        <v>78487</v>
      </c>
      <c r="O84" s="21">
        <f t="shared" si="15"/>
        <v>18400</v>
      </c>
      <c r="P84" s="21">
        <f t="shared" si="15"/>
        <v>51692</v>
      </c>
      <c r="S84" s="23"/>
      <c r="T84" s="23"/>
    </row>
    <row r="85" spans="1:20" s="22" customFormat="1" ht="16.5" customHeight="1">
      <c r="A85" s="24">
        <v>1</v>
      </c>
      <c r="B85" s="41" t="s">
        <v>68</v>
      </c>
      <c r="C85" s="25" t="s">
        <v>30</v>
      </c>
      <c r="D85" s="26">
        <f t="shared" si="12"/>
        <v>39853</v>
      </c>
      <c r="E85" s="27">
        <f t="shared" si="13"/>
        <v>17476</v>
      </c>
      <c r="F85" s="27">
        <f t="shared" si="14"/>
        <v>22377</v>
      </c>
      <c r="G85" s="26">
        <f>'Прил. 11АЛЬФА 2016'!F33+'Прил. 11АЛЬФА 2016'!F34</f>
        <v>149</v>
      </c>
      <c r="H85" s="26">
        <f>'Прил. 11АЛЬФА 2016'!G33+'Прил. 11АЛЬФА 2016'!G34</f>
        <v>145</v>
      </c>
      <c r="I85" s="26">
        <f>'Прил. 11АЛЬФА 2016'!H33+'Прил. 11АЛЬФА 2016'!H34</f>
        <v>829</v>
      </c>
      <c r="J85" s="26">
        <f>'Прил. 11АЛЬФА 2016'!I33+'Прил. 11АЛЬФА 2016'!I34</f>
        <v>734</v>
      </c>
      <c r="K85" s="26">
        <f>'Прил. 11АЛЬФА 2016'!J33+'Прил. 11АЛЬФА 2016'!J34</f>
        <v>3365</v>
      </c>
      <c r="L85" s="26">
        <f>'Прил. 11АЛЬФА 2016'!K33+'Прил. 11АЛЬФА 2016'!K34</f>
        <v>3159</v>
      </c>
      <c r="M85" s="26">
        <f>'Прил. 11АЛЬФА 2016'!L33+'Прил. 11АЛЬФА 2016'!L34</f>
        <v>10248</v>
      </c>
      <c r="N85" s="26">
        <f>'Прил. 11АЛЬФА 2016'!M33+'Прил. 11АЛЬФА 2016'!M34</f>
        <v>9699</v>
      </c>
      <c r="O85" s="26">
        <f>'Прил. 11АЛЬФА 2016'!N33+'Прил. 11АЛЬФА 2016'!N34</f>
        <v>2885</v>
      </c>
      <c r="P85" s="26">
        <f>'Прил. 11АЛЬФА 2016'!O33+'Прил. 11АЛЬФА 2016'!O34</f>
        <v>8640</v>
      </c>
      <c r="S85" s="23"/>
      <c r="T85" s="23"/>
    </row>
    <row r="86" spans="1:20" s="22" customFormat="1" ht="16.5" customHeight="1">
      <c r="A86" s="24">
        <v>2</v>
      </c>
      <c r="B86" s="41" t="s">
        <v>69</v>
      </c>
      <c r="C86" s="25" t="s">
        <v>31</v>
      </c>
      <c r="D86" s="26">
        <f t="shared" si="12"/>
        <v>50285</v>
      </c>
      <c r="E86" s="27">
        <f t="shared" si="13"/>
        <v>23138</v>
      </c>
      <c r="F86" s="27">
        <f t="shared" si="14"/>
        <v>27147</v>
      </c>
      <c r="G86" s="26">
        <f>'Прил. 11АЛЬФА 2016'!F35+'Прил. 11АЛЬФА 2016'!F38</f>
        <v>189</v>
      </c>
      <c r="H86" s="26">
        <f>'Прил. 11АЛЬФА 2016'!G35+'Прил. 11АЛЬФА 2016'!G38</f>
        <v>234</v>
      </c>
      <c r="I86" s="26">
        <f>'Прил. 11АЛЬФА 2016'!H35+'Прил. 11АЛЬФА 2016'!H38</f>
        <v>1086</v>
      </c>
      <c r="J86" s="26">
        <f>'Прил. 11АЛЬФА 2016'!I35+'Прил. 11АЛЬФА 2016'!I38</f>
        <v>1042</v>
      </c>
      <c r="K86" s="26">
        <f>'Прил. 11АЛЬФА 2016'!J35+'Прил. 11АЛЬФА 2016'!J38</f>
        <v>3665</v>
      </c>
      <c r="L86" s="26">
        <f>'Прил. 11АЛЬФА 2016'!K35+'Прил. 11АЛЬФА 2016'!K38</f>
        <v>3436</v>
      </c>
      <c r="M86" s="26">
        <f>'Прил. 11АЛЬФА 2016'!L35+'Прил. 11АЛЬФА 2016'!L38</f>
        <v>14246</v>
      </c>
      <c r="N86" s="26">
        <f>'Прил. 11АЛЬФА 2016'!M35+'Прил. 11АЛЬФА 2016'!M38</f>
        <v>12012</v>
      </c>
      <c r="O86" s="26">
        <f>'Прил. 11АЛЬФА 2016'!N35+'Прил. 11АЛЬФА 2016'!N38</f>
        <v>3952</v>
      </c>
      <c r="P86" s="26">
        <f>'Прил. 11АЛЬФА 2016'!O35+'Прил. 11АЛЬФА 2016'!O38</f>
        <v>10423</v>
      </c>
      <c r="S86" s="23"/>
      <c r="T86" s="23"/>
    </row>
    <row r="87" spans="1:20" s="22" customFormat="1" ht="16.5" customHeight="1">
      <c r="A87" s="24">
        <v>3</v>
      </c>
      <c r="B87" s="41" t="s">
        <v>70</v>
      </c>
      <c r="C87" s="25" t="s">
        <v>32</v>
      </c>
      <c r="D87" s="26">
        <f t="shared" si="12"/>
        <v>7132</v>
      </c>
      <c r="E87" s="27">
        <f t="shared" si="13"/>
        <v>3829</v>
      </c>
      <c r="F87" s="27">
        <f t="shared" si="14"/>
        <v>3303</v>
      </c>
      <c r="G87" s="26">
        <f>'Прил. 11АЛЬФА 2016'!F25+'Прил. 11АЛЬФА 2016'!F27</f>
        <v>48</v>
      </c>
      <c r="H87" s="26">
        <f>'Прил. 11АЛЬФА 2016'!G25+'Прил. 11АЛЬФА 2016'!G27</f>
        <v>41</v>
      </c>
      <c r="I87" s="26">
        <f>'Прил. 11АЛЬФА 2016'!H25+'Прил. 11АЛЬФА 2016'!H27</f>
        <v>199</v>
      </c>
      <c r="J87" s="26">
        <f>'Прил. 11АЛЬФА 2016'!I25+'Прил. 11АЛЬФА 2016'!I27</f>
        <v>174</v>
      </c>
      <c r="K87" s="26">
        <f>'Прил. 11АЛЬФА 2016'!J25+'Прил. 11АЛЬФА 2016'!J27</f>
        <v>530</v>
      </c>
      <c r="L87" s="26">
        <f>'Прил. 11АЛЬФА 2016'!K25+'Прил. 11АЛЬФА 2016'!K27</f>
        <v>531</v>
      </c>
      <c r="M87" s="26">
        <f>'Прил. 11АЛЬФА 2016'!L25+'Прил. 11АЛЬФА 2016'!L27</f>
        <v>2824</v>
      </c>
      <c r="N87" s="26">
        <f>'Прил. 11АЛЬФА 2016'!M25+'Прил. 11АЛЬФА 2016'!M27</f>
        <v>1939</v>
      </c>
      <c r="O87" s="26">
        <f>'Прил. 11АЛЬФА 2016'!N25+'Прил. 11АЛЬФА 2016'!N27</f>
        <v>228</v>
      </c>
      <c r="P87" s="26">
        <f>'Прил. 11АЛЬФА 2016'!O25+'Прил. 11АЛЬФА 2016'!O27</f>
        <v>618</v>
      </c>
      <c r="S87" s="23"/>
      <c r="T87" s="23"/>
    </row>
    <row r="88" spans="1:20" s="22" customFormat="1" ht="16.5" customHeight="1">
      <c r="A88" s="24">
        <v>4</v>
      </c>
      <c r="B88" s="41" t="s">
        <v>71</v>
      </c>
      <c r="C88" s="25" t="s">
        <v>33</v>
      </c>
      <c r="D88" s="26">
        <f t="shared" si="12"/>
        <v>9890</v>
      </c>
      <c r="E88" s="27">
        <f t="shared" si="13"/>
        <v>4752</v>
      </c>
      <c r="F88" s="27">
        <f t="shared" si="14"/>
        <v>5138</v>
      </c>
      <c r="G88" s="26">
        <f>'Прил. 11АЛЬФА 2016'!F42</f>
        <v>47</v>
      </c>
      <c r="H88" s="26">
        <f>'Прил. 11АЛЬФА 2016'!G42</f>
        <v>51</v>
      </c>
      <c r="I88" s="26">
        <f>'Прил. 11АЛЬФА 2016'!H42</f>
        <v>244</v>
      </c>
      <c r="J88" s="26">
        <f>'Прил. 11АЛЬФА 2016'!I42</f>
        <v>194</v>
      </c>
      <c r="K88" s="26">
        <f>'Прил. 11АЛЬФА 2016'!J42</f>
        <v>757</v>
      </c>
      <c r="L88" s="26">
        <f>'Прил. 11АЛЬФА 2016'!K42</f>
        <v>736</v>
      </c>
      <c r="M88" s="26">
        <f>'Прил. 11АЛЬФА 2016'!L42</f>
        <v>3012</v>
      </c>
      <c r="N88" s="26">
        <f>'Прил. 11АЛЬФА 2016'!M42</f>
        <v>2254</v>
      </c>
      <c r="O88" s="26">
        <f>'Прил. 11АЛЬФА 2016'!N42</f>
        <v>692</v>
      </c>
      <c r="P88" s="26">
        <f>'Прил. 11АЛЬФА 2016'!O42</f>
        <v>1903</v>
      </c>
      <c r="S88" s="23"/>
      <c r="T88" s="23"/>
    </row>
    <row r="89" spans="1:20" s="22" customFormat="1" ht="16.5" customHeight="1">
      <c r="A89" s="24">
        <v>5</v>
      </c>
      <c r="B89" s="41" t="s">
        <v>72</v>
      </c>
      <c r="C89" s="25" t="s">
        <v>34</v>
      </c>
      <c r="D89" s="26">
        <f t="shared" si="12"/>
        <v>46838</v>
      </c>
      <c r="E89" s="27">
        <f t="shared" si="13"/>
        <v>20920</v>
      </c>
      <c r="F89" s="27">
        <f t="shared" si="14"/>
        <v>25918</v>
      </c>
      <c r="G89" s="26">
        <f>'Прил. 11АЛЬФА 2016'!F39+'Прил. 11АЛЬФА 2016'!F41</f>
        <v>197</v>
      </c>
      <c r="H89" s="26">
        <f>'Прил. 11АЛЬФА 2016'!G39+'Прил. 11АЛЬФА 2016'!G41</f>
        <v>177</v>
      </c>
      <c r="I89" s="26">
        <f>'Прил. 11АЛЬФА 2016'!H39+'Прил. 11АЛЬФА 2016'!H41</f>
        <v>1027</v>
      </c>
      <c r="J89" s="26">
        <f>'Прил. 11АЛЬФА 2016'!I39+'Прил. 11АЛЬФА 2016'!I41</f>
        <v>952</v>
      </c>
      <c r="K89" s="26">
        <f>'Прил. 11АЛЬФА 2016'!J39+'Прил. 11АЛЬФА 2016'!J41</f>
        <v>3818</v>
      </c>
      <c r="L89" s="26">
        <f>'Прил. 11АЛЬФА 2016'!K39+'Прил. 11АЛЬФА 2016'!K41</f>
        <v>3615</v>
      </c>
      <c r="M89" s="26">
        <f>'Прил. 11АЛЬФА 2016'!L39+'Прил. 11АЛЬФА 2016'!L41</f>
        <v>12644</v>
      </c>
      <c r="N89" s="26">
        <f>'Прил. 11АЛЬФА 2016'!M39+'Прил. 11АЛЬФА 2016'!M41</f>
        <v>11679</v>
      </c>
      <c r="O89" s="26">
        <f>'Прил. 11АЛЬФА 2016'!N39+'Прил. 11АЛЬФА 2016'!N41</f>
        <v>3234</v>
      </c>
      <c r="P89" s="26">
        <f>'Прил. 11АЛЬФА 2016'!O39+'Прил. 11АЛЬФА 2016'!O41</f>
        <v>9495</v>
      </c>
      <c r="S89" s="23"/>
      <c r="T89" s="23"/>
    </row>
    <row r="90" spans="1:20" s="22" customFormat="1" ht="16.5" customHeight="1">
      <c r="A90" s="24">
        <v>6</v>
      </c>
      <c r="B90" s="41" t="s">
        <v>73</v>
      </c>
      <c r="C90" s="25" t="s">
        <v>35</v>
      </c>
      <c r="D90" s="26">
        <f t="shared" si="12"/>
        <v>17606</v>
      </c>
      <c r="E90" s="27">
        <f t="shared" si="13"/>
        <v>7691</v>
      </c>
      <c r="F90" s="27">
        <f t="shared" si="14"/>
        <v>9915</v>
      </c>
      <c r="G90" s="26">
        <f>'Прил. 11АЛЬФА 2016'!F40</f>
        <v>74</v>
      </c>
      <c r="H90" s="26">
        <f>'Прил. 11АЛЬФА 2016'!G40</f>
        <v>71</v>
      </c>
      <c r="I90" s="26">
        <f>'Прил. 11АЛЬФА 2016'!H40</f>
        <v>471</v>
      </c>
      <c r="J90" s="26">
        <f>'Прил. 11АЛЬФА 2016'!I40</f>
        <v>415</v>
      </c>
      <c r="K90" s="26">
        <f>'Прил. 11АЛЬФА 2016'!J40</f>
        <v>1588</v>
      </c>
      <c r="L90" s="26">
        <f>'Прил. 11АЛЬФА 2016'!K40</f>
        <v>1548</v>
      </c>
      <c r="M90" s="26">
        <f>'Прил. 11АЛЬФА 2016'!L40</f>
        <v>4568</v>
      </c>
      <c r="N90" s="26">
        <f>'Прил. 11АЛЬФА 2016'!M40</f>
        <v>4626</v>
      </c>
      <c r="O90" s="26">
        <f>'Прил. 11АЛЬФА 2016'!N40</f>
        <v>990</v>
      </c>
      <c r="P90" s="26">
        <f>'Прил. 11АЛЬФА 2016'!O40</f>
        <v>3255</v>
      </c>
      <c r="S90" s="23"/>
      <c r="T90" s="23"/>
    </row>
    <row r="91" spans="1:20" s="22" customFormat="1" ht="16.5" customHeight="1">
      <c r="A91" s="24">
        <v>7</v>
      </c>
      <c r="B91" s="41" t="s">
        <v>74</v>
      </c>
      <c r="C91" s="25" t="s">
        <v>36</v>
      </c>
      <c r="D91" s="26">
        <f t="shared" si="12"/>
        <v>398</v>
      </c>
      <c r="E91" s="27">
        <f t="shared" si="13"/>
        <v>286</v>
      </c>
      <c r="F91" s="27">
        <f t="shared" si="14"/>
        <v>112</v>
      </c>
      <c r="G91" s="26">
        <f>'Прил. 11АЛЬФА 2016'!F28</f>
        <v>0</v>
      </c>
      <c r="H91" s="26">
        <f>'Прил. 11АЛЬФА 2016'!G28</f>
        <v>0</v>
      </c>
      <c r="I91" s="26">
        <f>'Прил. 11АЛЬФА 2016'!H28</f>
        <v>3</v>
      </c>
      <c r="J91" s="26">
        <f>'Прил. 11АЛЬФА 2016'!I28</f>
        <v>1</v>
      </c>
      <c r="K91" s="26">
        <f>'Прил. 11АЛЬФА 2016'!J28</f>
        <v>7</v>
      </c>
      <c r="L91" s="26">
        <f>'Прил. 11АЛЬФА 2016'!K28</f>
        <v>17</v>
      </c>
      <c r="M91" s="26">
        <f>'Прил. 11АЛЬФА 2016'!L28</f>
        <v>261</v>
      </c>
      <c r="N91" s="26">
        <f>'Прил. 11АЛЬФА 2016'!M28</f>
        <v>76</v>
      </c>
      <c r="O91" s="26">
        <f>'Прил. 11АЛЬФА 2016'!N28</f>
        <v>15</v>
      </c>
      <c r="P91" s="26">
        <f>'Прил. 11АЛЬФА 2016'!O28</f>
        <v>18</v>
      </c>
      <c r="S91" s="23"/>
      <c r="T91" s="23"/>
    </row>
    <row r="92" spans="1:20" s="22" customFormat="1" ht="16.5" customHeight="1">
      <c r="A92" s="24">
        <v>8</v>
      </c>
      <c r="B92" s="41" t="s">
        <v>75</v>
      </c>
      <c r="C92" s="25" t="s">
        <v>37</v>
      </c>
      <c r="D92" s="26">
        <f t="shared" si="12"/>
        <v>0</v>
      </c>
      <c r="E92" s="27">
        <f t="shared" si="13"/>
        <v>0</v>
      </c>
      <c r="F92" s="27">
        <f t="shared" si="1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20" s="22" customFormat="1" ht="16.5" customHeight="1">
      <c r="A93" s="24">
        <v>9</v>
      </c>
      <c r="B93" s="41" t="s">
        <v>186</v>
      </c>
      <c r="C93" s="25" t="s">
        <v>185</v>
      </c>
      <c r="D93" s="26">
        <f t="shared" si="12"/>
        <v>88982</v>
      </c>
      <c r="E93" s="27">
        <f t="shared" si="13"/>
        <v>41629</v>
      </c>
      <c r="F93" s="27">
        <f t="shared" si="14"/>
        <v>47353</v>
      </c>
      <c r="G93" s="87">
        <f>'Прил. 11АЛЬФА 2016'!F20+'Прил. 11АЛЬФА 2016'!F22</f>
        <v>431</v>
      </c>
      <c r="H93" s="87">
        <f>'Прил. 11АЛЬФА 2016'!G20+'Прил. 11АЛЬФА 2016'!G22</f>
        <v>401</v>
      </c>
      <c r="I93" s="87">
        <f>'Прил. 11АЛЬФА 2016'!H20+'Прил. 11АЛЬФА 2016'!H22</f>
        <v>2210</v>
      </c>
      <c r="J93" s="87">
        <f>'Прил. 11АЛЬФА 2016'!I20+'Прил. 11АЛЬФА 2016'!I22</f>
        <v>2142</v>
      </c>
      <c r="K93" s="87">
        <f>'Прил. 11АЛЬФА 2016'!J20+'Прил. 11АЛЬФА 2016'!J22</f>
        <v>5966</v>
      </c>
      <c r="L93" s="87">
        <f>'Прил. 11АЛЬФА 2016'!K20+'Прил. 11АЛЬФА 2016'!K22</f>
        <v>5764</v>
      </c>
      <c r="M93" s="87">
        <f>'Прил. 11АЛЬФА 2016'!L20+'Прил. 11АЛЬФА 2016'!L22</f>
        <v>27970</v>
      </c>
      <c r="N93" s="87">
        <f>'Прил. 11АЛЬФА 2016'!M20+'Прил. 11АЛЬФА 2016'!M22</f>
        <v>25645</v>
      </c>
      <c r="O93" s="87">
        <f>'Прил. 11АЛЬФА 2016'!N20+'Прил. 11АЛЬФА 2016'!N22</f>
        <v>5052</v>
      </c>
      <c r="P93" s="87">
        <f>'Прил. 11АЛЬФА 2016'!O20+'Прил. 11АЛЬФА 2016'!O22</f>
        <v>13401</v>
      </c>
      <c r="S93" s="23"/>
      <c r="T93" s="23"/>
    </row>
    <row r="94" spans="1:20" s="22" customFormat="1" ht="16.5" customHeight="1">
      <c r="A94" s="24">
        <v>10</v>
      </c>
      <c r="B94" s="41" t="s">
        <v>81</v>
      </c>
      <c r="C94" s="25" t="s">
        <v>43</v>
      </c>
      <c r="D94" s="26">
        <f t="shared" si="12"/>
        <v>3444</v>
      </c>
      <c r="E94" s="27">
        <f t="shared" si="13"/>
        <v>1485</v>
      </c>
      <c r="F94" s="27">
        <f t="shared" si="14"/>
        <v>1959</v>
      </c>
      <c r="G94" s="26">
        <f>'Прил. 11АЛЬФА 2016'!F36</f>
        <v>5</v>
      </c>
      <c r="H94" s="26">
        <f>'Прил. 11АЛЬФА 2016'!G36</f>
        <v>7</v>
      </c>
      <c r="I94" s="26">
        <f>'Прил. 11АЛЬФА 2016'!H36</f>
        <v>54</v>
      </c>
      <c r="J94" s="26">
        <f>'Прил. 11АЛЬФА 2016'!I36</f>
        <v>46</v>
      </c>
      <c r="K94" s="26">
        <f>'Прил. 11АЛЬФА 2016'!J36</f>
        <v>356</v>
      </c>
      <c r="L94" s="26">
        <f>'Прил. 11АЛЬФА 2016'!K36</f>
        <v>296</v>
      </c>
      <c r="M94" s="26">
        <f>'Прил. 11АЛЬФА 2016'!L36</f>
        <v>853</v>
      </c>
      <c r="N94" s="26">
        <f>'Прил. 11АЛЬФА 2016'!M36</f>
        <v>940</v>
      </c>
      <c r="O94" s="26">
        <f>'Прил. 11АЛЬФА 2016'!N36</f>
        <v>217</v>
      </c>
      <c r="P94" s="26">
        <f>'Прил. 11АЛЬФА 2016'!O36</f>
        <v>670</v>
      </c>
      <c r="S94" s="23"/>
      <c r="T94" s="23"/>
    </row>
    <row r="95" spans="1:20" s="22" customFormat="1" ht="16.5" customHeight="1">
      <c r="A95" s="24">
        <v>11</v>
      </c>
      <c r="B95" s="41" t="s">
        <v>82</v>
      </c>
      <c r="C95" s="25" t="s">
        <v>44</v>
      </c>
      <c r="D95" s="26">
        <f t="shared" si="12"/>
        <v>31699</v>
      </c>
      <c r="E95" s="27">
        <f t="shared" si="13"/>
        <v>14141</v>
      </c>
      <c r="F95" s="27">
        <f t="shared" si="14"/>
        <v>17558</v>
      </c>
      <c r="G95" s="26">
        <f>'Прил. 11АЛЬФА 2016'!F29+'Прил. 11АЛЬФА 2016'!F30+'Прил. 11АЛЬФА 2016'!F31+'Прил. 11АЛЬФА 2016'!F32+'Прил. 11АЛЬФА 2016'!F24</f>
        <v>225</v>
      </c>
      <c r="H95" s="26">
        <f>'Прил. 11АЛЬФА 2016'!G29+'Прил. 11АЛЬФА 2016'!G30+'Прил. 11АЛЬФА 2016'!G31+'Прил. 11АЛЬФА 2016'!G32+'Прил. 11АЛЬФА 2016'!G24</f>
        <v>209</v>
      </c>
      <c r="I95" s="26">
        <f>'Прил. 11АЛЬФА 2016'!H29+'Прил. 11АЛЬФА 2016'!H30+'Прил. 11АЛЬФА 2016'!H31+'Прил. 11АЛЬФА 2016'!H32+'Прил. 11АЛЬФА 2016'!H24</f>
        <v>1308</v>
      </c>
      <c r="J95" s="26">
        <f>'Прил. 11АЛЬФА 2016'!I29+'Прил. 11АЛЬФА 2016'!I30+'Прил. 11АЛЬФА 2016'!I31+'Прил. 11АЛЬФА 2016'!I32+'Прил. 11АЛЬФА 2016'!I24</f>
        <v>1198</v>
      </c>
      <c r="K95" s="26">
        <f>'Прил. 11АЛЬФА 2016'!J29+'Прил. 11АЛЬФА 2016'!J30+'Прил. 11АЛЬФА 2016'!J31+'Прил. 11АЛЬФА 2016'!J32+'Прил. 11АЛЬФА 2016'!J24</f>
        <v>3493</v>
      </c>
      <c r="L95" s="26">
        <f>'Прил. 11АЛЬФА 2016'!K29+'Прил. 11АЛЬФА 2016'!K30+'Прил. 11АЛЬФА 2016'!K31+'Прил. 11АЛЬФА 2016'!K32+'Прил. 11АЛЬФА 2016'!K24</f>
        <v>3265</v>
      </c>
      <c r="M95" s="26">
        <f>'Прил. 11АЛЬФА 2016'!L29+'Прил. 11АЛЬФА 2016'!L30+'Прил. 11АЛЬФА 2016'!L31+'Прил. 11АЛЬФА 2016'!L32+'Прил. 11АЛЬФА 2016'!L24</f>
        <v>7980</v>
      </c>
      <c r="N95" s="26">
        <f>'Прил. 11АЛЬФА 2016'!M29+'Прил. 11АЛЬФА 2016'!M30+'Прил. 11АЛЬФА 2016'!M31+'Прил. 11АЛЬФА 2016'!M32+'Прил. 11АЛЬФА 2016'!M24</f>
        <v>9617</v>
      </c>
      <c r="O95" s="26">
        <f>'Прил. 11АЛЬФА 2016'!N29+'Прил. 11АЛЬФА 2016'!N30+'Прил. 11АЛЬФА 2016'!N31+'Прил. 11АЛЬФА 2016'!N32+'Прил. 11АЛЬФА 2016'!N24</f>
        <v>1135</v>
      </c>
      <c r="P95" s="26">
        <f>'Прил. 11АЛЬФА 2016'!O29+'Прил. 11АЛЬФА 2016'!O30+'Прил. 11АЛЬФА 2016'!O31+'Прил. 11АЛЬФА 2016'!O32+'Прил. 11АЛЬФА 2016'!O24</f>
        <v>3269</v>
      </c>
      <c r="S95" s="23"/>
      <c r="T95" s="23"/>
    </row>
    <row r="96" spans="1:20" s="22" customFormat="1" ht="16.5" customHeight="1">
      <c r="A96" s="24">
        <v>12</v>
      </c>
      <c r="B96" s="41"/>
      <c r="C96" s="25"/>
      <c r="D96" s="26">
        <f t="shared" si="12"/>
        <v>0</v>
      </c>
      <c r="E96" s="27">
        <f t="shared" si="13"/>
        <v>0</v>
      </c>
      <c r="F96" s="27">
        <f t="shared" si="14"/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S96" s="23"/>
      <c r="T96" s="23"/>
    </row>
    <row r="97" spans="1:16" s="33" customFormat="1" ht="16.5" customHeight="1">
      <c r="A97" s="42"/>
      <c r="B97" s="43"/>
      <c r="C97" s="44"/>
      <c r="D97" s="45"/>
      <c r="E97" s="46"/>
      <c r="F97" s="46"/>
      <c r="G97" s="46"/>
      <c r="H97" s="47"/>
      <c r="I97" s="46"/>
      <c r="J97" s="47"/>
      <c r="K97" s="47"/>
      <c r="L97" s="47"/>
      <c r="M97" s="47"/>
      <c r="N97" s="47"/>
      <c r="O97" s="48"/>
      <c r="P97" s="48"/>
    </row>
    <row r="98" spans="1:16" s="33" customFormat="1" ht="16.5" customHeight="1">
      <c r="A98" s="42"/>
      <c r="B98" s="43"/>
      <c r="C98" s="44"/>
      <c r="D98" s="45"/>
      <c r="E98" s="46"/>
      <c r="F98" s="46"/>
      <c r="G98" s="46"/>
      <c r="H98" s="47"/>
      <c r="I98" s="46"/>
      <c r="J98" s="47"/>
      <c r="K98" s="47"/>
      <c r="L98" s="47"/>
      <c r="M98" s="47"/>
      <c r="N98" s="47"/>
      <c r="O98" s="48"/>
      <c r="P98" s="48"/>
    </row>
    <row r="99" spans="1:14" s="18" customFormat="1" ht="5.25" customHeight="1">
      <c r="A99" s="34"/>
      <c r="B99" s="34"/>
      <c r="C99" s="35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4" s="18" customFormat="1" ht="11.25" customHeight="1">
      <c r="A100" s="34"/>
      <c r="B100" s="34"/>
      <c r="C100" s="35"/>
      <c r="D100" s="35"/>
    </row>
    <row r="101" spans="1:13" s="38" customFormat="1" ht="18.75">
      <c r="A101" s="37" t="s">
        <v>60</v>
      </c>
      <c r="B101" s="37"/>
      <c r="E101" s="107"/>
      <c r="F101" s="107"/>
      <c r="G101" s="108"/>
      <c r="H101" s="108"/>
      <c r="I101" s="108"/>
      <c r="J101" s="108"/>
      <c r="K101" s="108"/>
      <c r="L101" s="108"/>
      <c r="M101" s="108"/>
    </row>
    <row r="102" spans="5:13" s="38" customFormat="1" ht="13.5" customHeight="1">
      <c r="E102" s="106" t="s">
        <v>61</v>
      </c>
      <c r="F102" s="106"/>
      <c r="G102" s="110" t="s">
        <v>62</v>
      </c>
      <c r="H102" s="110"/>
      <c r="I102" s="110"/>
      <c r="J102" s="110"/>
      <c r="K102" s="110"/>
      <c r="L102" s="110"/>
      <c r="M102" s="110"/>
    </row>
    <row r="103" spans="1:2" s="38" customFormat="1" ht="22.5" customHeight="1">
      <c r="A103" s="12" t="s">
        <v>63</v>
      </c>
      <c r="B103" s="12"/>
    </row>
    <row r="104" spans="1:13" s="38" customFormat="1" ht="21" customHeight="1">
      <c r="A104" s="108"/>
      <c r="B104" s="108"/>
      <c r="C104" s="108"/>
      <c r="D104" s="108"/>
      <c r="E104" s="107"/>
      <c r="F104" s="107"/>
      <c r="G104" s="108"/>
      <c r="H104" s="108"/>
      <c r="I104" s="108"/>
      <c r="J104" s="108"/>
      <c r="K104" s="108"/>
      <c r="L104" s="108"/>
      <c r="M104" s="108"/>
    </row>
    <row r="105" spans="1:13" s="39" customFormat="1" ht="12">
      <c r="A105" s="110" t="s">
        <v>64</v>
      </c>
      <c r="B105" s="110"/>
      <c r="C105" s="110"/>
      <c r="D105" s="110"/>
      <c r="E105" s="106" t="s">
        <v>61</v>
      </c>
      <c r="F105" s="106"/>
      <c r="G105" s="110" t="s">
        <v>62</v>
      </c>
      <c r="H105" s="110"/>
      <c r="I105" s="110"/>
      <c r="J105" s="110"/>
      <c r="K105" s="110"/>
      <c r="L105" s="110"/>
      <c r="M105" s="110"/>
    </row>
  </sheetData>
  <sheetProtection/>
  <mergeCells count="27"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  <mergeCell ref="E101:F101"/>
    <mergeCell ref="G101:M101"/>
    <mergeCell ref="G102:M102"/>
    <mergeCell ref="A104:D104"/>
    <mergeCell ref="E104:F104"/>
    <mergeCell ref="G104:M104"/>
    <mergeCell ref="A105:D105"/>
    <mergeCell ref="E105:F105"/>
    <mergeCell ref="G105:M105"/>
    <mergeCell ref="E102:F102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J11" sqref="J11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98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184</v>
      </c>
    </row>
    <row r="8" spans="1:15" s="9" customFormat="1" ht="20.25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s="9" customFormat="1" ht="20.25">
      <c r="A9" s="94" t="s">
        <v>99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8:12" s="9" customFormat="1" ht="20.25">
      <c r="H10" s="10" t="s">
        <v>100</v>
      </c>
      <c r="I10" s="60" t="s">
        <v>189</v>
      </c>
      <c r="J10" s="9" t="s">
        <v>190</v>
      </c>
      <c r="L10" s="11"/>
    </row>
    <row r="11" s="9" customFormat="1" ht="20.25">
      <c r="L11" s="50"/>
    </row>
    <row r="12" spans="3:13" s="12" customFormat="1" ht="18.75">
      <c r="C12" s="96" t="s">
        <v>93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3:13" s="13" customFormat="1" ht="15.75">
      <c r="C13" s="97" t="s">
        <v>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8" t="s">
        <v>9</v>
      </c>
      <c r="B15" s="98" t="s">
        <v>10</v>
      </c>
      <c r="C15" s="118" t="s">
        <v>101</v>
      </c>
      <c r="D15" s="111" t="s">
        <v>12</v>
      </c>
      <c r="E15" s="112"/>
      <c r="F15" s="111" t="s">
        <v>13</v>
      </c>
      <c r="G15" s="125"/>
      <c r="H15" s="125"/>
      <c r="I15" s="125"/>
      <c r="J15" s="125"/>
      <c r="K15" s="125"/>
      <c r="L15" s="125"/>
      <c r="M15" s="125"/>
      <c r="N15" s="125"/>
      <c r="O15" s="112"/>
    </row>
    <row r="16" spans="1:15" s="14" customFormat="1" ht="37.5" customHeight="1">
      <c r="A16" s="99"/>
      <c r="B16" s="99"/>
      <c r="C16" s="119"/>
      <c r="D16" s="113"/>
      <c r="E16" s="114"/>
      <c r="F16" s="128" t="s">
        <v>14</v>
      </c>
      <c r="G16" s="129"/>
      <c r="H16" s="129"/>
      <c r="I16" s="129"/>
      <c r="J16" s="129"/>
      <c r="K16" s="130"/>
      <c r="L16" s="121" t="s">
        <v>15</v>
      </c>
      <c r="M16" s="122"/>
      <c r="N16" s="123" t="s">
        <v>16</v>
      </c>
      <c r="O16" s="124"/>
    </row>
    <row r="17" spans="1:15" s="14" customFormat="1" ht="18.75" customHeight="1">
      <c r="A17" s="99"/>
      <c r="B17" s="99"/>
      <c r="C17" s="119"/>
      <c r="D17" s="115"/>
      <c r="E17" s="116"/>
      <c r="F17" s="126" t="s">
        <v>102</v>
      </c>
      <c r="G17" s="127"/>
      <c r="H17" s="126" t="s">
        <v>18</v>
      </c>
      <c r="I17" s="127"/>
      <c r="J17" s="126" t="s">
        <v>19</v>
      </c>
      <c r="K17" s="127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00"/>
      <c r="B18" s="100"/>
      <c r="C18" s="120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103</v>
      </c>
      <c r="C20" s="55">
        <f aca="true" t="shared" si="0" ref="C20:C42">D20+E20</f>
        <v>306770</v>
      </c>
      <c r="D20" s="56">
        <f>'Прил. 11 СОГАЗ 2016'!D20+'Прил. 11АЛЬФА 2016'!D20</f>
        <v>142037</v>
      </c>
      <c r="E20" s="56">
        <f>'Прил. 11 СОГАЗ 2016'!E20+'Прил. 11АЛЬФА 2016'!E20</f>
        <v>164733</v>
      </c>
      <c r="F20" s="56">
        <f>'Прил. 11 СОГАЗ 2016'!F20+'Прил. 11АЛЬФА 2016'!F20</f>
        <v>1483</v>
      </c>
      <c r="G20" s="56">
        <f>'Прил. 11 СОГАЗ 2016'!G20+'Прил. 11АЛЬФА 2016'!G20</f>
        <v>1400</v>
      </c>
      <c r="H20" s="56">
        <f>'Прил. 11 СОГАЗ 2016'!H20+'Прил. 11АЛЬФА 2016'!H20</f>
        <v>7266</v>
      </c>
      <c r="I20" s="56">
        <f>'Прил. 11 СОГАЗ 2016'!I20+'Прил. 11АЛЬФА 2016'!I20</f>
        <v>7010</v>
      </c>
      <c r="J20" s="56">
        <f>'Прил. 11 СОГАЗ 2016'!J20+'Прил. 11АЛЬФА 2016'!J20</f>
        <v>20525</v>
      </c>
      <c r="K20" s="56">
        <f>'Прил. 11 СОГАЗ 2016'!K20+'Прил. 11АЛЬФА 2016'!K20</f>
        <v>19331</v>
      </c>
      <c r="L20" s="56">
        <f>'Прил. 11 СОГАЗ 2016'!L20+'Прил. 11АЛЬФА 2016'!L20</f>
        <v>91725</v>
      </c>
      <c r="M20" s="56">
        <f>'Прил. 11 СОГАЗ 2016'!M20+'Прил. 11АЛЬФА 2016'!M20</f>
        <v>80711</v>
      </c>
      <c r="N20" s="56">
        <f>'Прил. 11 СОГАЗ 2016'!N20+'Прил. 11АЛЬФА 2016'!N20</f>
        <v>21038</v>
      </c>
      <c r="O20" s="56">
        <f>'Прил. 11 СОГАЗ 2016'!O20+'Прил. 11АЛЬФА 2016'!O20</f>
        <v>56281</v>
      </c>
    </row>
    <row r="21" spans="1:15" s="38" customFormat="1" ht="18.75">
      <c r="A21" s="53" t="s">
        <v>104</v>
      </c>
      <c r="B21" s="54" t="s">
        <v>105</v>
      </c>
      <c r="C21" s="55">
        <f t="shared" si="0"/>
        <v>8401</v>
      </c>
      <c r="D21" s="56">
        <f>'Прил. 11 СОГАЗ 2016'!D21+'Прил. 11АЛЬФА 2016'!D21</f>
        <v>3977</v>
      </c>
      <c r="E21" s="56">
        <f>'Прил. 11 СОГАЗ 2016'!E21+'Прил. 11АЛЬФА 2016'!E21</f>
        <v>4424</v>
      </c>
      <c r="F21" s="56">
        <f>'Прил. 11 СОГАЗ 2016'!F21+'Прил. 11АЛЬФА 2016'!F21</f>
        <v>42</v>
      </c>
      <c r="G21" s="56">
        <f>'Прил. 11 СОГАЗ 2016'!G21+'Прил. 11АЛЬФА 2016'!G21</f>
        <v>43</v>
      </c>
      <c r="H21" s="56">
        <f>'Прил. 11 СОГАЗ 2016'!H21+'Прил. 11АЛЬФА 2016'!H21</f>
        <v>234</v>
      </c>
      <c r="I21" s="56">
        <f>'Прил. 11 СОГАЗ 2016'!I21+'Прил. 11АЛЬФА 2016'!I21</f>
        <v>177</v>
      </c>
      <c r="J21" s="56">
        <f>'Прил. 11 СОГАЗ 2016'!J21+'Прил. 11АЛЬФА 2016'!J21</f>
        <v>654</v>
      </c>
      <c r="K21" s="56">
        <f>'Прил. 11 СОГАЗ 2016'!K21+'Прил. 11АЛЬФА 2016'!K21</f>
        <v>598</v>
      </c>
      <c r="L21" s="56">
        <f>'Прил. 11 СОГАЗ 2016'!L21+'Прил. 11АЛЬФА 2016'!L21</f>
        <v>2546</v>
      </c>
      <c r="M21" s="56">
        <f>'Прил. 11 СОГАЗ 2016'!M21+'Прил. 11АЛЬФА 2016'!M21</f>
        <v>2276</v>
      </c>
      <c r="N21" s="56">
        <f>'Прил. 11 СОГАЗ 2016'!N21+'Прил. 11АЛЬФА 2016'!N21</f>
        <v>501</v>
      </c>
      <c r="O21" s="56">
        <f>'Прил. 11 СОГАЗ 2016'!O21+'Прил. 11АЛЬФА 2016'!O21</f>
        <v>1330</v>
      </c>
    </row>
    <row r="22" spans="1:15" s="38" customFormat="1" ht="18.75">
      <c r="A22" s="53">
        <f>A20+1</f>
        <v>2</v>
      </c>
      <c r="B22" s="54" t="s">
        <v>106</v>
      </c>
      <c r="C22" s="55">
        <f t="shared" si="0"/>
        <v>50513</v>
      </c>
      <c r="D22" s="56">
        <f>'Прил. 11 СОГАЗ 2016'!D22+'Прил. 11АЛЬФА 2016'!D22</f>
        <v>21725</v>
      </c>
      <c r="E22" s="56">
        <f>'Прил. 11 СОГАЗ 2016'!E22+'Прил. 11АЛЬФА 2016'!E22</f>
        <v>28788</v>
      </c>
      <c r="F22" s="56">
        <f>'Прил. 11 СОГАЗ 2016'!F22+'Прил. 11АЛЬФА 2016'!F22</f>
        <v>365</v>
      </c>
      <c r="G22" s="56">
        <f>'Прил. 11 СОГАЗ 2016'!G22+'Прил. 11АЛЬФА 2016'!G22</f>
        <v>339</v>
      </c>
      <c r="H22" s="56">
        <f>'Прил. 11 СОГАЗ 2016'!H22+'Прил. 11АЛЬФА 2016'!H22</f>
        <v>1768</v>
      </c>
      <c r="I22" s="56">
        <f>'Прил. 11 СОГАЗ 2016'!I22+'Прил. 11АЛЬФА 2016'!I22</f>
        <v>1812</v>
      </c>
      <c r="J22" s="56">
        <f>'Прил. 11 СОГАЗ 2016'!J22+'Прил. 11АЛЬФА 2016'!J22</f>
        <v>4765</v>
      </c>
      <c r="K22" s="56">
        <f>'Прил. 11 СОГАЗ 2016'!K22+'Прил. 11АЛЬФА 2016'!K22</f>
        <v>4551</v>
      </c>
      <c r="L22" s="56">
        <f>'Прил. 11 СОГАЗ 2016'!L22+'Прил. 11АЛЬФА 2016'!L22</f>
        <v>12611</v>
      </c>
      <c r="M22" s="56">
        <f>'Прил. 11 СОГАЗ 2016'!M22+'Прил. 11АЛЬФА 2016'!M22</f>
        <v>16057</v>
      </c>
      <c r="N22" s="56">
        <f>'Прил. 11 СОГАЗ 2016'!N22+'Прил. 11АЛЬФА 2016'!N22</f>
        <v>2216</v>
      </c>
      <c r="O22" s="56">
        <f>'Прил. 11 СОГАЗ 2016'!O22+'Прил. 11АЛЬФА 2016'!O22</f>
        <v>6029</v>
      </c>
    </row>
    <row r="23" spans="1:15" s="38" customFormat="1" ht="18.75">
      <c r="A23" s="53" t="s">
        <v>107</v>
      </c>
      <c r="B23" s="54" t="s">
        <v>108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109</v>
      </c>
      <c r="C24" s="55">
        <f t="shared" si="0"/>
        <v>1513</v>
      </c>
      <c r="D24" s="56">
        <f>'Прил. 11 СОГАЗ 2016'!D24+'Прил. 11АЛЬФА 2016'!D24</f>
        <v>758</v>
      </c>
      <c r="E24" s="56">
        <f>'Прил. 11 СОГАЗ 2016'!E24+'Прил. 11АЛЬФА 2016'!E24</f>
        <v>755</v>
      </c>
      <c r="F24" s="56">
        <f>'Прил. 11 СОГАЗ 2016'!F24+'Прил. 11АЛЬФА 2016'!F24</f>
        <v>5</v>
      </c>
      <c r="G24" s="56">
        <f>'Прил. 11 СОГАЗ 2016'!G24+'Прил. 11АЛЬФА 2016'!G24</f>
        <v>5</v>
      </c>
      <c r="H24" s="56">
        <f>'Прил. 11 СОГАЗ 2016'!H24+'Прил. 11АЛЬФА 2016'!H24</f>
        <v>29</v>
      </c>
      <c r="I24" s="56">
        <f>'Прил. 11 СОГАЗ 2016'!I24+'Прил. 11АЛЬФА 2016'!I24</f>
        <v>31</v>
      </c>
      <c r="J24" s="56">
        <f>'Прил. 11 СОГАЗ 2016'!J24+'Прил. 11АЛЬФА 2016'!J24</f>
        <v>124</v>
      </c>
      <c r="K24" s="56">
        <f>'Прил. 11 СОГАЗ 2016'!K24+'Прил. 11АЛЬФА 2016'!K24</f>
        <v>124</v>
      </c>
      <c r="L24" s="56">
        <f>'Прил. 11 СОГАЗ 2016'!L24+'Прил. 11АЛЬФА 2016'!L24</f>
        <v>531</v>
      </c>
      <c r="M24" s="56">
        <f>'Прил. 11 СОГАЗ 2016'!M24+'Прил. 11АЛЬФА 2016'!M24</f>
        <v>439</v>
      </c>
      <c r="N24" s="56">
        <f>'Прил. 11 СОГАЗ 2016'!N24+'Прил. 11АЛЬФА 2016'!N24</f>
        <v>69</v>
      </c>
      <c r="O24" s="56">
        <f>'Прил. 11 СОГАЗ 2016'!O24+'Прил. 11АЛЬФА 2016'!O24</f>
        <v>156</v>
      </c>
    </row>
    <row r="25" spans="1:15" s="38" customFormat="1" ht="18.75">
      <c r="A25" s="53">
        <f>A24+1</f>
        <v>4</v>
      </c>
      <c r="B25" s="54" t="s">
        <v>110</v>
      </c>
      <c r="C25" s="55">
        <f t="shared" si="0"/>
        <v>42409</v>
      </c>
      <c r="D25" s="56">
        <f>'Прил. 11 СОГАЗ 2016'!D25+'Прил. 11АЛЬФА 2016'!D25</f>
        <v>20580</v>
      </c>
      <c r="E25" s="56">
        <f>'Прил. 11 СОГАЗ 2016'!E25+'Прил. 11АЛЬФА 2016'!E25</f>
        <v>21829</v>
      </c>
      <c r="F25" s="56">
        <f>'Прил. 11 СОГАЗ 2016'!F25+'Прил. 11АЛЬФА 2016'!F25</f>
        <v>188</v>
      </c>
      <c r="G25" s="56">
        <f>'Прил. 11 СОГАЗ 2016'!G25+'Прил. 11АЛЬФА 2016'!G25</f>
        <v>159</v>
      </c>
      <c r="H25" s="56">
        <f>'Прил. 11 СОГАЗ 2016'!H25+'Прил. 11АЛЬФА 2016'!H25</f>
        <v>929</v>
      </c>
      <c r="I25" s="56">
        <f>'Прил. 11 СОГАЗ 2016'!I25+'Прил. 11АЛЬФА 2016'!I25</f>
        <v>904</v>
      </c>
      <c r="J25" s="56">
        <f>'Прил. 11 СОГАЗ 2016'!J25+'Прил. 11АЛЬФА 2016'!J25</f>
        <v>2919</v>
      </c>
      <c r="K25" s="56">
        <f>'Прил. 11 СОГАЗ 2016'!K25+'Прил. 11АЛЬФА 2016'!K25</f>
        <v>2840</v>
      </c>
      <c r="L25" s="56">
        <f>'Прил. 11 СОГАЗ 2016'!L25+'Прил. 11АЛЬФА 2016'!L25</f>
        <v>13777</v>
      </c>
      <c r="M25" s="56">
        <f>'Прил. 11 СОГАЗ 2016'!M25+'Прил. 11АЛЬФА 2016'!M25</f>
        <v>10569</v>
      </c>
      <c r="N25" s="56">
        <f>'Прил. 11 СОГАЗ 2016'!N25+'Прил. 11АЛЬФА 2016'!N25</f>
        <v>2767</v>
      </c>
      <c r="O25" s="56">
        <f>'Прил. 11 СОГАЗ 2016'!O25+'Прил. 11АЛЬФА 2016'!O25</f>
        <v>7357</v>
      </c>
    </row>
    <row r="26" spans="1:15" s="38" customFormat="1" ht="18.75">
      <c r="A26" s="53" t="s">
        <v>111</v>
      </c>
      <c r="B26" s="54" t="s">
        <v>112</v>
      </c>
      <c r="C26" s="55">
        <f t="shared" si="0"/>
        <v>647</v>
      </c>
      <c r="D26" s="56">
        <f>'Прил. 11 СОГАЗ 2016'!D26+'Прил. 11АЛЬФА 2016'!D26</f>
        <v>320</v>
      </c>
      <c r="E26" s="56">
        <f>'Прил. 11 СОГАЗ 2016'!E26+'Прил. 11АЛЬФА 2016'!E26</f>
        <v>327</v>
      </c>
      <c r="F26" s="56">
        <f>'Прил. 11 СОГАЗ 2016'!F26+'Прил. 11АЛЬФА 2016'!F26</f>
        <v>0</v>
      </c>
      <c r="G26" s="56">
        <f>'Прил. 11 СОГАЗ 2016'!G26+'Прил. 11АЛЬФА 2016'!G26</f>
        <v>3</v>
      </c>
      <c r="H26" s="56">
        <f>'Прил. 11 СОГАЗ 2016'!H26+'Прил. 11АЛЬФА 2016'!H26</f>
        <v>13</v>
      </c>
      <c r="I26" s="56">
        <f>'Прил. 11 СОГАЗ 2016'!I26+'Прил. 11АЛЬФА 2016'!I26</f>
        <v>4</v>
      </c>
      <c r="J26" s="56">
        <f>'Прил. 11 СОГАЗ 2016'!J26+'Прил. 11АЛЬФА 2016'!J26</f>
        <v>38</v>
      </c>
      <c r="K26" s="56">
        <f>'Прил. 11 СОГАЗ 2016'!K26+'Прил. 11АЛЬФА 2016'!K26</f>
        <v>35</v>
      </c>
      <c r="L26" s="56">
        <f>'Прил. 11 СОГАЗ 2016'!L26+'Прил. 11АЛЬФА 2016'!L26</f>
        <v>225</v>
      </c>
      <c r="M26" s="56">
        <f>'Прил. 11 СОГАЗ 2016'!M26+'Прил. 11АЛЬФА 2016'!M26</f>
        <v>158</v>
      </c>
      <c r="N26" s="56">
        <f>'Прил. 11 СОГАЗ 2016'!N26+'Прил. 11АЛЬФА 2016'!N26</f>
        <v>44</v>
      </c>
      <c r="O26" s="56">
        <f>'Прил. 11 СОГАЗ 2016'!O26+'Прил. 11АЛЬФА 2016'!O26</f>
        <v>127</v>
      </c>
    </row>
    <row r="27" spans="1:15" s="38" customFormat="1" ht="18.75">
      <c r="A27" s="53">
        <f>A25+1</f>
        <v>5</v>
      </c>
      <c r="B27" s="54" t="s">
        <v>113</v>
      </c>
      <c r="C27" s="55">
        <f t="shared" si="0"/>
        <v>4497</v>
      </c>
      <c r="D27" s="56">
        <f>'Прил. 11 СОГАЗ 2016'!D27+'Прил. 11АЛЬФА 2016'!D27</f>
        <v>1983</v>
      </c>
      <c r="E27" s="56">
        <f>'Прил. 11 СОГАЗ 2016'!E27+'Прил. 11АЛЬФА 2016'!E27</f>
        <v>2514</v>
      </c>
      <c r="F27" s="56">
        <f>'Прил. 11 СОГАЗ 2016'!F27+'Прил. 11АЛЬФА 2016'!F27</f>
        <v>46</v>
      </c>
      <c r="G27" s="56">
        <f>'Прил. 11 СОГАЗ 2016'!G27+'Прил. 11АЛЬФА 2016'!G27</f>
        <v>42</v>
      </c>
      <c r="H27" s="56">
        <f>'Прил. 11 СОГАЗ 2016'!H27+'Прил. 11АЛЬФА 2016'!H27</f>
        <v>182</v>
      </c>
      <c r="I27" s="56">
        <f>'Прил. 11 СОГАЗ 2016'!I27+'Прил. 11АЛЬФА 2016'!I27</f>
        <v>163</v>
      </c>
      <c r="J27" s="56">
        <f>'Прил. 11 СОГАЗ 2016'!J27+'Прил. 11АЛЬФА 2016'!J27</f>
        <v>480</v>
      </c>
      <c r="K27" s="56">
        <f>'Прил. 11 СОГАЗ 2016'!K27+'Прил. 11АЛЬФА 2016'!K27</f>
        <v>480</v>
      </c>
      <c r="L27" s="56">
        <f>'Прил. 11 СОГАЗ 2016'!L27+'Прил. 11АЛЬФА 2016'!L27</f>
        <v>1149</v>
      </c>
      <c r="M27" s="56">
        <f>'Прил. 11 СОГАЗ 2016'!M27+'Прил. 11АЛЬФА 2016'!M27</f>
        <v>1440</v>
      </c>
      <c r="N27" s="56">
        <f>'Прил. 11 СОГАЗ 2016'!N27+'Прил. 11АЛЬФА 2016'!N27</f>
        <v>126</v>
      </c>
      <c r="O27" s="56">
        <f>'Прил. 11 СОГАЗ 2016'!O27+'Прил. 11АЛЬФА 2016'!O27</f>
        <v>389</v>
      </c>
    </row>
    <row r="28" spans="1:15" s="38" customFormat="1" ht="18.75">
      <c r="A28" s="53">
        <f aca="true" t="shared" si="1" ref="A28:A36">A27+1</f>
        <v>6</v>
      </c>
      <c r="B28" s="54" t="s">
        <v>114</v>
      </c>
      <c r="C28" s="55">
        <f t="shared" si="0"/>
        <v>33496</v>
      </c>
      <c r="D28" s="56">
        <f>'Прил. 11 СОГАЗ 2016'!D28+'Прил. 11АЛЬФА 2016'!D28</f>
        <v>15427</v>
      </c>
      <c r="E28" s="56">
        <f>'Прил. 11 СОГАЗ 2016'!E28+'Прил. 11АЛЬФА 2016'!E28</f>
        <v>18069</v>
      </c>
      <c r="F28" s="56">
        <f>'Прил. 11 СОГАЗ 2016'!F28+'Прил. 11АЛЬФА 2016'!F28</f>
        <v>207</v>
      </c>
      <c r="G28" s="56">
        <f>'Прил. 11 СОГАЗ 2016'!G28+'Прил. 11АЛЬФА 2016'!G28</f>
        <v>194</v>
      </c>
      <c r="H28" s="56">
        <f>'Прил. 11 СОГАЗ 2016'!H28+'Прил. 11АЛЬФА 2016'!H28</f>
        <v>979</v>
      </c>
      <c r="I28" s="56">
        <f>'Прил. 11 СОГАЗ 2016'!I28+'Прил. 11АЛЬФА 2016'!I28</f>
        <v>958</v>
      </c>
      <c r="J28" s="56">
        <f>'Прил. 11 СОГАЗ 2016'!J28+'Прил. 11АЛЬФА 2016'!J28</f>
        <v>2849</v>
      </c>
      <c r="K28" s="56">
        <f>'Прил. 11 СОГАЗ 2016'!K28+'Прил. 11АЛЬФА 2016'!K28</f>
        <v>2736</v>
      </c>
      <c r="L28" s="56">
        <f>'Прил. 11 СОГАЗ 2016'!L28+'Прил. 11АЛЬФА 2016'!L28</f>
        <v>9828</v>
      </c>
      <c r="M28" s="56">
        <f>'Прил. 11 СОГАЗ 2016'!M28+'Прил. 11АЛЬФА 2016'!M28</f>
        <v>9330</v>
      </c>
      <c r="N28" s="56">
        <f>'Прил. 11 СОГАЗ 2016'!N28+'Прил. 11АЛЬФА 2016'!N28</f>
        <v>1564</v>
      </c>
      <c r="O28" s="56">
        <f>'Прил. 11 СОГАЗ 2016'!O28+'Прил. 11АЛЬФА 2016'!O28</f>
        <v>4851</v>
      </c>
    </row>
    <row r="29" spans="1:15" s="38" customFormat="1" ht="18.75">
      <c r="A29" s="53">
        <f t="shared" si="1"/>
        <v>7</v>
      </c>
      <c r="B29" s="54" t="s">
        <v>115</v>
      </c>
      <c r="C29" s="55">
        <f t="shared" si="0"/>
        <v>15320</v>
      </c>
      <c r="D29" s="56">
        <f>'Прил. 11 СОГАЗ 2016'!D29+'Прил. 11АЛЬФА 2016'!D29</f>
        <v>6785</v>
      </c>
      <c r="E29" s="56">
        <f>'Прил. 11 СОГАЗ 2016'!E29+'Прил. 11АЛЬФА 2016'!E29</f>
        <v>8535</v>
      </c>
      <c r="F29" s="56">
        <f>'Прил. 11 СОГАЗ 2016'!F29+'Прил. 11АЛЬФА 2016'!F29</f>
        <v>104</v>
      </c>
      <c r="G29" s="56">
        <f>'Прил. 11 СОГАЗ 2016'!G29+'Прил. 11АЛЬФА 2016'!G29</f>
        <v>104</v>
      </c>
      <c r="H29" s="56">
        <f>'Прил. 11 СОГАЗ 2016'!H29+'Прил. 11АЛЬФА 2016'!H29</f>
        <v>545</v>
      </c>
      <c r="I29" s="56">
        <f>'Прил. 11 СОГАЗ 2016'!I29+'Прил. 11АЛЬФА 2016'!I29</f>
        <v>488</v>
      </c>
      <c r="J29" s="56">
        <f>'Прил. 11 СОГАЗ 2016'!J29+'Прил. 11АЛЬФА 2016'!J29</f>
        <v>1557</v>
      </c>
      <c r="K29" s="56">
        <f>'Прил. 11 СОГАЗ 2016'!K29+'Прил. 11АЛЬФА 2016'!K29</f>
        <v>1383</v>
      </c>
      <c r="L29" s="56">
        <f>'Прил. 11 СОГАЗ 2016'!L29+'Прил. 11АЛЬФА 2016'!L29</f>
        <v>3903</v>
      </c>
      <c r="M29" s="56">
        <f>'Прил. 11 СОГАЗ 2016'!M29+'Прил. 11АЛЬФА 2016'!M29</f>
        <v>4625</v>
      </c>
      <c r="N29" s="56">
        <f>'Прил. 11 СОГАЗ 2016'!N29+'Прил. 11АЛЬФА 2016'!N29</f>
        <v>676</v>
      </c>
      <c r="O29" s="56">
        <f>'Прил. 11 СОГАЗ 2016'!O29+'Прил. 11АЛЬФА 2016'!O29</f>
        <v>1935</v>
      </c>
    </row>
    <row r="30" spans="1:15" s="38" customFormat="1" ht="18.75">
      <c r="A30" s="53">
        <f t="shared" si="1"/>
        <v>8</v>
      </c>
      <c r="B30" s="54" t="s">
        <v>116</v>
      </c>
      <c r="C30" s="55">
        <f t="shared" si="0"/>
        <v>8713</v>
      </c>
      <c r="D30" s="56">
        <f>'Прил. 11 СОГАЗ 2016'!D30+'Прил. 11АЛЬФА 2016'!D30</f>
        <v>3536</v>
      </c>
      <c r="E30" s="56">
        <f>'Прил. 11 СОГАЗ 2016'!E30+'Прил. 11АЛЬФА 2016'!E30</f>
        <v>5177</v>
      </c>
      <c r="F30" s="56">
        <f>'Прил. 11 СОГАЗ 2016'!F30+'Прил. 11АЛЬФА 2016'!F30</f>
        <v>124</v>
      </c>
      <c r="G30" s="56">
        <f>'Прил. 11 СОГАЗ 2016'!G30+'Прил. 11АЛЬФА 2016'!G30</f>
        <v>102</v>
      </c>
      <c r="H30" s="56">
        <f>'Прил. 11 СОГАЗ 2016'!H30+'Прил. 11АЛЬФА 2016'!H30</f>
        <v>492</v>
      </c>
      <c r="I30" s="56">
        <f>'Прил. 11 СОГАЗ 2016'!I30+'Прил. 11АЛЬФА 2016'!I30</f>
        <v>467</v>
      </c>
      <c r="J30" s="56">
        <f>'Прил. 11 СОГАЗ 2016'!J30+'Прил. 11АЛЬФА 2016'!J30</f>
        <v>1039</v>
      </c>
      <c r="K30" s="56">
        <f>'Прил. 11 СОГАЗ 2016'!K30+'Прил. 11АЛЬФА 2016'!K30</f>
        <v>994</v>
      </c>
      <c r="L30" s="56">
        <f>'Прил. 11 СОГАЗ 2016'!L30+'Прил. 11АЛЬФА 2016'!L30</f>
        <v>1724</v>
      </c>
      <c r="M30" s="56">
        <f>'Прил. 11 СОГАЗ 2016'!M30+'Прил. 11АЛЬФА 2016'!M30</f>
        <v>3110</v>
      </c>
      <c r="N30" s="56">
        <f>'Прил. 11 СОГАЗ 2016'!N30+'Прил. 11АЛЬФА 2016'!N30</f>
        <v>157</v>
      </c>
      <c r="O30" s="56">
        <f>'Прил. 11 СОГАЗ 2016'!O30+'Прил. 11АЛЬФА 2016'!O30</f>
        <v>504</v>
      </c>
    </row>
    <row r="31" spans="1:15" s="38" customFormat="1" ht="18.75">
      <c r="A31" s="53">
        <f t="shared" si="1"/>
        <v>9</v>
      </c>
      <c r="B31" s="54" t="s">
        <v>117</v>
      </c>
      <c r="C31" s="55">
        <f t="shared" si="0"/>
        <v>13333</v>
      </c>
      <c r="D31" s="56">
        <f>'Прил. 11 СОГАЗ 2016'!D31+'Прил. 11АЛЬФА 2016'!D31</f>
        <v>6162</v>
      </c>
      <c r="E31" s="56">
        <f>'Прил. 11 СОГАЗ 2016'!E31+'Прил. 11АЛЬФА 2016'!E31</f>
        <v>7171</v>
      </c>
      <c r="F31" s="56">
        <f>'Прил. 11 СОГАЗ 2016'!F31+'Прил. 11АЛЬФА 2016'!F31</f>
        <v>84</v>
      </c>
      <c r="G31" s="56">
        <f>'Прил. 11 СОГАЗ 2016'!G31+'Прил. 11АЛЬФА 2016'!G31</f>
        <v>75</v>
      </c>
      <c r="H31" s="56">
        <f>'Прил. 11 СОГАЗ 2016'!H31+'Прил. 11АЛЬФА 2016'!H31</f>
        <v>437</v>
      </c>
      <c r="I31" s="56">
        <f>'Прил. 11 СОГАЗ 2016'!I31+'Прил. 11АЛЬФА 2016'!I31</f>
        <v>466</v>
      </c>
      <c r="J31" s="56">
        <f>'Прил. 11 СОГАЗ 2016'!J31+'Прил. 11АЛЬФА 2016'!J31</f>
        <v>1288</v>
      </c>
      <c r="K31" s="56">
        <f>'Прил. 11 СОГАЗ 2016'!K31+'Прил. 11АЛЬФА 2016'!K31</f>
        <v>1215</v>
      </c>
      <c r="L31" s="56">
        <f>'Прил. 11 СОГАЗ 2016'!L31+'Прил. 11АЛЬФА 2016'!L31</f>
        <v>3799</v>
      </c>
      <c r="M31" s="56">
        <f>'Прил. 11 СОГАЗ 2016'!M31+'Прил. 11АЛЬФА 2016'!M31</f>
        <v>3899</v>
      </c>
      <c r="N31" s="56">
        <f>'Прил. 11 СОГАЗ 2016'!N31+'Прил. 11АЛЬФА 2016'!N31</f>
        <v>554</v>
      </c>
      <c r="O31" s="56">
        <f>'Прил. 11 СОГАЗ 2016'!O31+'Прил. 11АЛЬФА 2016'!O31</f>
        <v>1516</v>
      </c>
    </row>
    <row r="32" spans="1:15" s="38" customFormat="1" ht="18.75">
      <c r="A32" s="53">
        <f t="shared" si="1"/>
        <v>10</v>
      </c>
      <c r="B32" s="54" t="s">
        <v>118</v>
      </c>
      <c r="C32" s="55">
        <f t="shared" si="0"/>
        <v>7836</v>
      </c>
      <c r="D32" s="56">
        <f>'Прил. 11 СОГАЗ 2016'!D32+'Прил. 11АЛЬФА 2016'!D32</f>
        <v>3425</v>
      </c>
      <c r="E32" s="56">
        <f>'Прил. 11 СОГАЗ 2016'!E32+'Прил. 11АЛЬФА 2016'!E32</f>
        <v>4411</v>
      </c>
      <c r="F32" s="56">
        <f>'Прил. 11 СОГАЗ 2016'!F32+'Прил. 11АЛЬФА 2016'!F32</f>
        <v>67</v>
      </c>
      <c r="G32" s="56">
        <f>'Прил. 11 СОГАЗ 2016'!G32+'Прил. 11АЛЬФА 2016'!G32</f>
        <v>71</v>
      </c>
      <c r="H32" s="56">
        <f>'Прил. 11 СОГАЗ 2016'!H32+'Прил. 11АЛЬФА 2016'!H32</f>
        <v>335</v>
      </c>
      <c r="I32" s="56">
        <f>'Прил. 11 СОГАЗ 2016'!I32+'Прил. 11АЛЬФА 2016'!I32</f>
        <v>279</v>
      </c>
      <c r="J32" s="56">
        <f>'Прил. 11 СОГАЗ 2016'!J32+'Прил. 11АЛЬФА 2016'!J32</f>
        <v>806</v>
      </c>
      <c r="K32" s="56">
        <f>'Прил. 11 СОГАЗ 2016'!K32+'Прил. 11АЛЬФА 2016'!K32</f>
        <v>781</v>
      </c>
      <c r="L32" s="56">
        <f>'Прил. 11 СОГАЗ 2016'!L32+'Прил. 11АЛЬФА 2016'!L32</f>
        <v>1943</v>
      </c>
      <c r="M32" s="56">
        <f>'Прил. 11 СОГАЗ 2016'!M32+'Прил. 11АЛЬФА 2016'!M32</f>
        <v>2562</v>
      </c>
      <c r="N32" s="56">
        <f>'Прил. 11 СОГАЗ 2016'!N32+'Прил. 11АЛЬФА 2016'!N32</f>
        <v>274</v>
      </c>
      <c r="O32" s="56">
        <f>'Прил. 11 СОГАЗ 2016'!O32+'Прил. 11АЛЬФА 2016'!O32</f>
        <v>718</v>
      </c>
    </row>
    <row r="33" spans="1:15" s="38" customFormat="1" ht="18.75">
      <c r="A33" s="53">
        <f t="shared" si="1"/>
        <v>11</v>
      </c>
      <c r="B33" s="54" t="s">
        <v>119</v>
      </c>
      <c r="C33" s="55">
        <f t="shared" si="0"/>
        <v>57192</v>
      </c>
      <c r="D33" s="56">
        <f>'Прил. 11 СОГАЗ 2016'!D33+'Прил. 11АЛЬФА 2016'!D33</f>
        <v>26211</v>
      </c>
      <c r="E33" s="56">
        <f>'Прил. 11 СОГАЗ 2016'!E33+'Прил. 11АЛЬФА 2016'!E33</f>
        <v>30981</v>
      </c>
      <c r="F33" s="56">
        <f>'Прил. 11 СОГАЗ 2016'!F33+'Прил. 11АЛЬФА 2016'!F33</f>
        <v>259</v>
      </c>
      <c r="G33" s="56">
        <f>'Прил. 11 СОГАЗ 2016'!G33+'Прил. 11АЛЬФА 2016'!G33</f>
        <v>226</v>
      </c>
      <c r="H33" s="56">
        <f>'Прил. 11 СОГАЗ 2016'!H33+'Прил. 11АЛЬФА 2016'!H33</f>
        <v>1281</v>
      </c>
      <c r="I33" s="56">
        <f>'Прил. 11 СОГАЗ 2016'!I33+'Прил. 11АЛЬФА 2016'!I33</f>
        <v>1121</v>
      </c>
      <c r="J33" s="56">
        <f>'Прил. 11 СОГАЗ 2016'!J33+'Прил. 11АЛЬФА 2016'!J33</f>
        <v>4030</v>
      </c>
      <c r="K33" s="56">
        <f>'Прил. 11 СОГАЗ 2016'!K33+'Прил. 11АЛЬФА 2016'!K33</f>
        <v>3836</v>
      </c>
      <c r="L33" s="56">
        <f>'Прил. 11 СОГАЗ 2016'!L33+'Прил. 11АЛЬФА 2016'!L33</f>
        <v>16644</v>
      </c>
      <c r="M33" s="56">
        <f>'Прил. 11 СОГАЗ 2016'!M33+'Прил. 11АЛЬФА 2016'!M33</f>
        <v>14638</v>
      </c>
      <c r="N33" s="56">
        <f>'Прил. 11 СОГАЗ 2016'!N33+'Прил. 11АЛЬФА 2016'!N33</f>
        <v>3997</v>
      </c>
      <c r="O33" s="56">
        <f>'Прил. 11 СОГАЗ 2016'!O33+'Прил. 11АЛЬФА 2016'!O33</f>
        <v>11160</v>
      </c>
    </row>
    <row r="34" spans="1:15" s="38" customFormat="1" ht="18.75">
      <c r="A34" s="53">
        <f t="shared" si="1"/>
        <v>12</v>
      </c>
      <c r="B34" s="54" t="s">
        <v>120</v>
      </c>
      <c r="C34" s="55">
        <f t="shared" si="0"/>
        <v>31523</v>
      </c>
      <c r="D34" s="56">
        <f>'Прил. 11 СОГАЗ 2016'!D34+'Прил. 11АЛЬФА 2016'!D34</f>
        <v>14642</v>
      </c>
      <c r="E34" s="56">
        <f>'Прил. 11 СОГАЗ 2016'!E34+'Прил. 11АЛЬФА 2016'!E34</f>
        <v>16881</v>
      </c>
      <c r="F34" s="56">
        <f>'Прил. 11 СОГАЗ 2016'!F34+'Прил. 11АЛЬФА 2016'!F34</f>
        <v>147</v>
      </c>
      <c r="G34" s="56">
        <f>'Прил. 11 СОГАЗ 2016'!G34+'Прил. 11АЛЬФА 2016'!G34</f>
        <v>143</v>
      </c>
      <c r="H34" s="56">
        <f>'Прил. 11 СОГАЗ 2016'!H34+'Прил. 11АЛЬФА 2016'!H34</f>
        <v>673</v>
      </c>
      <c r="I34" s="56">
        <f>'Прил. 11 СОГАЗ 2016'!I34+'Прил. 11АЛЬФА 2016'!I34</f>
        <v>676</v>
      </c>
      <c r="J34" s="56">
        <f>'Прил. 11 СОГАЗ 2016'!J34+'Прил. 11АЛЬФА 2016'!J34</f>
        <v>2274</v>
      </c>
      <c r="K34" s="56">
        <f>'Прил. 11 СОГАЗ 2016'!K34+'Прил. 11АЛЬФА 2016'!K34</f>
        <v>2098</v>
      </c>
      <c r="L34" s="56">
        <f>'Прил. 11 СОГАЗ 2016'!L34+'Прил. 11АЛЬФА 2016'!L34</f>
        <v>9495</v>
      </c>
      <c r="M34" s="56">
        <f>'Прил. 11 СОГАЗ 2016'!M34+'Прил. 11АЛЬФА 2016'!M34</f>
        <v>8072</v>
      </c>
      <c r="N34" s="56">
        <f>'Прил. 11 СОГАЗ 2016'!N34+'Прил. 11АЛЬФА 2016'!N34</f>
        <v>2053</v>
      </c>
      <c r="O34" s="56">
        <f>'Прил. 11 СОГАЗ 2016'!O34+'Прил. 11АЛЬФА 2016'!O34</f>
        <v>5892</v>
      </c>
    </row>
    <row r="35" spans="1:15" s="38" customFormat="1" ht="18.75">
      <c r="A35" s="53">
        <f t="shared" si="1"/>
        <v>13</v>
      </c>
      <c r="B35" s="54" t="s">
        <v>121</v>
      </c>
      <c r="C35" s="55">
        <f t="shared" si="0"/>
        <v>47753</v>
      </c>
      <c r="D35" s="56">
        <f>'Прил. 11 СОГАЗ 2016'!D35+'Прил. 11АЛЬФА 2016'!D35</f>
        <v>22078</v>
      </c>
      <c r="E35" s="56">
        <f>'Прил. 11 СОГАЗ 2016'!E35+'Прил. 11АЛЬФА 2016'!E35</f>
        <v>25675</v>
      </c>
      <c r="F35" s="56">
        <f>'Прил. 11 СОГАЗ 2016'!F35+'Прил. 11АЛЬФА 2016'!F35</f>
        <v>176</v>
      </c>
      <c r="G35" s="56">
        <f>'Прил. 11 СОГАЗ 2016'!G35+'Прил. 11АЛЬФА 2016'!G35</f>
        <v>218</v>
      </c>
      <c r="H35" s="56">
        <f>'Прил. 11 СОГАЗ 2016'!H35+'Прил. 11АЛЬФА 2016'!H35</f>
        <v>1014</v>
      </c>
      <c r="I35" s="56">
        <f>'Прил. 11 СОГАЗ 2016'!I35+'Прил. 11АЛЬФА 2016'!I35</f>
        <v>973</v>
      </c>
      <c r="J35" s="56">
        <f>'Прил. 11 СОГАЗ 2016'!J35+'Прил. 11АЛЬФА 2016'!J35</f>
        <v>3449</v>
      </c>
      <c r="K35" s="56">
        <f>'Прил. 11 СОГАЗ 2016'!K35+'Прил. 11АЛЬФА 2016'!K35</f>
        <v>3188</v>
      </c>
      <c r="L35" s="56">
        <f>'Прил. 11 СОГАЗ 2016'!L35+'Прил. 11АЛЬФА 2016'!L35</f>
        <v>13853</v>
      </c>
      <c r="M35" s="56">
        <f>'Прил. 11 СОГАЗ 2016'!M35+'Прил. 11АЛЬФА 2016'!M35</f>
        <v>11705</v>
      </c>
      <c r="N35" s="56">
        <f>'Прил. 11 СОГАЗ 2016'!N35+'Прил. 11АЛЬФА 2016'!N35</f>
        <v>3586</v>
      </c>
      <c r="O35" s="56">
        <f>'Прил. 11 СОГАЗ 2016'!O35+'Прил. 11АЛЬФА 2016'!O35</f>
        <v>9591</v>
      </c>
    </row>
    <row r="36" spans="1:15" s="38" customFormat="1" ht="18.75">
      <c r="A36" s="53">
        <f t="shared" si="1"/>
        <v>14</v>
      </c>
      <c r="B36" s="54" t="s">
        <v>122</v>
      </c>
      <c r="C36" s="55">
        <f t="shared" si="0"/>
        <v>17572</v>
      </c>
      <c r="D36" s="56">
        <f>'Прил. 11 СОГАЗ 2016'!D36+'Прил. 11АЛЬФА 2016'!D36</f>
        <v>8301</v>
      </c>
      <c r="E36" s="56">
        <f>'Прил. 11 СОГАЗ 2016'!E36+'Прил. 11АЛЬФА 2016'!E36</f>
        <v>9271</v>
      </c>
      <c r="F36" s="56">
        <f>'Прил. 11 СОГАЗ 2016'!F36+'Прил. 11АЛЬФА 2016'!F36</f>
        <v>89</v>
      </c>
      <c r="G36" s="56">
        <f>'Прил. 11 СОГАЗ 2016'!G36+'Прил. 11АЛЬФА 2016'!G36</f>
        <v>74</v>
      </c>
      <c r="H36" s="56">
        <f>'Прил. 11 СОГАЗ 2016'!H36+'Прил. 11АЛЬФА 2016'!H36</f>
        <v>425</v>
      </c>
      <c r="I36" s="56">
        <f>'Прил. 11 СОГАЗ 2016'!I36+'Прил. 11АЛЬФА 2016'!I36</f>
        <v>407</v>
      </c>
      <c r="J36" s="56">
        <f>'Прил. 11 СОГАЗ 2016'!J36+'Прил. 11АЛЬФА 2016'!J36</f>
        <v>1373</v>
      </c>
      <c r="K36" s="56">
        <f>'Прил. 11 СОГАЗ 2016'!K36+'Прил. 11АЛЬФА 2016'!K36</f>
        <v>1257</v>
      </c>
      <c r="L36" s="56">
        <f>'Прил. 11 СОГАЗ 2016'!L36+'Прил. 11АЛЬФА 2016'!L36</f>
        <v>5243</v>
      </c>
      <c r="M36" s="56">
        <f>'Прил. 11 СОГАЗ 2016'!M36+'Прил. 11АЛЬФА 2016'!M36</f>
        <v>4515</v>
      </c>
      <c r="N36" s="56">
        <f>'Прил. 11 СОГАЗ 2016'!N36+'Прил. 11АЛЬФА 2016'!N36</f>
        <v>1171</v>
      </c>
      <c r="O36" s="56">
        <f>'Прил. 11 СОГАЗ 2016'!O36+'Прил. 11АЛЬФА 2016'!O36</f>
        <v>3018</v>
      </c>
    </row>
    <row r="37" spans="1:15" s="38" customFormat="1" ht="18.75">
      <c r="A37" s="53" t="s">
        <v>123</v>
      </c>
      <c r="B37" s="57" t="s">
        <v>124</v>
      </c>
      <c r="C37" s="55">
        <f t="shared" si="0"/>
        <v>2269</v>
      </c>
      <c r="D37" s="56">
        <f>'Прил. 11 СОГАЗ 2016'!D37+'Прил. 11АЛЬФА 2016'!D37</f>
        <v>1074</v>
      </c>
      <c r="E37" s="56">
        <f>'Прил. 11 СОГАЗ 2016'!E37+'Прил. 11АЛЬФА 2016'!E37</f>
        <v>1195</v>
      </c>
      <c r="F37" s="56">
        <f>'Прил. 11 СОГАЗ 2016'!F37+'Прил. 11АЛЬФА 2016'!F37</f>
        <v>5</v>
      </c>
      <c r="G37" s="56">
        <f>'Прил. 11 СОГАЗ 2016'!G37+'Прил. 11АЛЬФА 2016'!G37</f>
        <v>10</v>
      </c>
      <c r="H37" s="56">
        <f>'Прил. 11 СОГАЗ 2016'!H37+'Прил. 11АЛЬФА 2016'!H37</f>
        <v>54</v>
      </c>
      <c r="I37" s="56">
        <f>'Прил. 11 СОГАЗ 2016'!I37+'Прил. 11АЛЬФА 2016'!I37</f>
        <v>40</v>
      </c>
      <c r="J37" s="56">
        <f>'Прил. 11 СОГАЗ 2016'!J37+'Прил. 11АЛЬФА 2016'!J37</f>
        <v>198</v>
      </c>
      <c r="K37" s="56">
        <f>'Прил. 11 СОГАЗ 2016'!K37+'Прил. 11АЛЬФА 2016'!K37</f>
        <v>176</v>
      </c>
      <c r="L37" s="56">
        <f>'Прил. 11 СОГАЗ 2016'!L37+'Прил. 11АЛЬФА 2016'!L37</f>
        <v>667</v>
      </c>
      <c r="M37" s="56">
        <f>'Прил. 11 СОГАЗ 2016'!M37+'Прил. 11АЛЬФА 2016'!M37</f>
        <v>550</v>
      </c>
      <c r="N37" s="56">
        <f>'Прил. 11 СОГАЗ 2016'!N37+'Прил. 11АЛЬФА 2016'!N37</f>
        <v>150</v>
      </c>
      <c r="O37" s="56">
        <f>'Прил. 11 СОГАЗ 2016'!O37+'Прил. 11АЛЬФА 2016'!O37</f>
        <v>419</v>
      </c>
    </row>
    <row r="38" spans="1:15" s="38" customFormat="1" ht="18.75">
      <c r="A38" s="53">
        <v>15</v>
      </c>
      <c r="B38" s="54" t="s">
        <v>125</v>
      </c>
      <c r="C38" s="55">
        <f t="shared" si="0"/>
        <v>5845</v>
      </c>
      <c r="D38" s="56">
        <f>'Прил. 11 СОГАЗ 2016'!D38+'Прил. 11АЛЬФА 2016'!D38</f>
        <v>2766</v>
      </c>
      <c r="E38" s="56">
        <f>'Прил. 11 СОГАЗ 2016'!E38+'Прил. 11АЛЬФА 2016'!E38</f>
        <v>3079</v>
      </c>
      <c r="F38" s="56">
        <f>'Прил. 11 СОГАЗ 2016'!F38+'Прил. 11АЛЬФА 2016'!F38</f>
        <v>19</v>
      </c>
      <c r="G38" s="56">
        <f>'Прил. 11 СОГАЗ 2016'!G38+'Прил. 11АЛЬФА 2016'!G38</f>
        <v>16</v>
      </c>
      <c r="H38" s="56">
        <f>'Прил. 11 СОГАЗ 2016'!H38+'Прил. 11АЛЬФА 2016'!H38</f>
        <v>90</v>
      </c>
      <c r="I38" s="56">
        <f>'Прил. 11 СОГАЗ 2016'!I38+'Прил. 11АЛЬФА 2016'!I38</f>
        <v>85</v>
      </c>
      <c r="J38" s="56">
        <f>'Прил. 11 СОГАЗ 2016'!J38+'Прил. 11АЛЬФА 2016'!J38</f>
        <v>360</v>
      </c>
      <c r="K38" s="56">
        <f>'Прил. 11 СОГАЗ 2016'!K38+'Прил. 11АЛЬФА 2016'!K38</f>
        <v>393</v>
      </c>
      <c r="L38" s="56">
        <f>'Прил. 11 СОГАЗ 2016'!L38+'Прил. 11АЛЬФА 2016'!L38</f>
        <v>1715</v>
      </c>
      <c r="M38" s="56">
        <f>'Прил. 11 СОГАЗ 2016'!M38+'Прил. 11АЛЬФА 2016'!M38</f>
        <v>1277</v>
      </c>
      <c r="N38" s="56">
        <f>'Прил. 11 СОГАЗ 2016'!N38+'Прил. 11АЛЬФА 2016'!N38</f>
        <v>582</v>
      </c>
      <c r="O38" s="56">
        <f>'Прил. 11 СОГАЗ 2016'!O38+'Прил. 11АЛЬФА 2016'!O38</f>
        <v>1308</v>
      </c>
    </row>
    <row r="39" spans="1:15" s="38" customFormat="1" ht="18.75">
      <c r="A39" s="53">
        <f>A38+1</f>
        <v>16</v>
      </c>
      <c r="B39" s="54" t="s">
        <v>126</v>
      </c>
      <c r="C39" s="55">
        <f t="shared" si="0"/>
        <v>46764</v>
      </c>
      <c r="D39" s="56">
        <f>'Прил. 11 СОГАЗ 2016'!D39+'Прил. 11АЛЬФА 2016'!D39</f>
        <v>21303</v>
      </c>
      <c r="E39" s="56">
        <f>'Прил. 11 СОГАЗ 2016'!E39+'Прил. 11АЛЬФА 2016'!E39</f>
        <v>25461</v>
      </c>
      <c r="F39" s="56">
        <f>'Прил. 11 СОГАЗ 2016'!F39+'Прил. 11АЛЬФА 2016'!F39</f>
        <v>222</v>
      </c>
      <c r="G39" s="56">
        <f>'Прил. 11 СОГАЗ 2016'!G39+'Прил. 11АЛЬФА 2016'!G39</f>
        <v>186</v>
      </c>
      <c r="H39" s="56">
        <f>'Прил. 11 СОГАЗ 2016'!H39+'Прил. 11АЛЬФА 2016'!H39</f>
        <v>1081</v>
      </c>
      <c r="I39" s="56">
        <f>'Прил. 11 СОГАЗ 2016'!I39+'Прил. 11АЛЬФА 2016'!I39</f>
        <v>1008</v>
      </c>
      <c r="J39" s="56">
        <f>'Прил. 11 СОГАЗ 2016'!J39+'Прил. 11АЛЬФА 2016'!J39</f>
        <v>3577</v>
      </c>
      <c r="K39" s="56">
        <f>'Прил. 11 СОГАЗ 2016'!K39+'Прил. 11АЛЬФА 2016'!K39</f>
        <v>3305</v>
      </c>
      <c r="L39" s="56">
        <f>'Прил. 11 СОГАЗ 2016'!L39+'Прил. 11АЛЬФА 2016'!L39</f>
        <v>13385</v>
      </c>
      <c r="M39" s="56">
        <f>'Прил. 11 СОГАЗ 2016'!M39+'Прил. 11АЛЬФА 2016'!M39</f>
        <v>12007</v>
      </c>
      <c r="N39" s="56">
        <f>'Прил. 11 СОГАЗ 2016'!N39+'Прил. 11АЛЬФА 2016'!N39</f>
        <v>3038</v>
      </c>
      <c r="O39" s="56">
        <f>'Прил. 11 СОГАЗ 2016'!O39+'Прил. 11АЛЬФА 2016'!O39</f>
        <v>8955</v>
      </c>
    </row>
    <row r="40" spans="1:15" s="38" customFormat="1" ht="18.75">
      <c r="A40" s="53">
        <f>A39+1</f>
        <v>17</v>
      </c>
      <c r="B40" s="54" t="s">
        <v>127</v>
      </c>
      <c r="C40" s="55">
        <f t="shared" si="0"/>
        <v>28841</v>
      </c>
      <c r="D40" s="56">
        <f>'Прил. 11 СОГАЗ 2016'!D40+'Прил. 11АЛЬФА 2016'!D40</f>
        <v>13031</v>
      </c>
      <c r="E40" s="56">
        <f>'Прил. 11 СОГАЗ 2016'!E40+'Прил. 11АЛЬФА 2016'!E40</f>
        <v>15810</v>
      </c>
      <c r="F40" s="56">
        <f>'Прил. 11 СОГАЗ 2016'!F40+'Прил. 11АЛЬФА 2016'!F40</f>
        <v>141</v>
      </c>
      <c r="G40" s="56">
        <f>'Прил. 11 СОГАЗ 2016'!G40+'Прил. 11АЛЬФА 2016'!G40</f>
        <v>121</v>
      </c>
      <c r="H40" s="56">
        <f>'Прил. 11 СОГАЗ 2016'!H40+'Прил. 11АЛЬФА 2016'!H40</f>
        <v>726</v>
      </c>
      <c r="I40" s="56">
        <f>'Прил. 11 СОГАЗ 2016'!I40+'Прил. 11АЛЬФА 2016'!I40</f>
        <v>686</v>
      </c>
      <c r="J40" s="56">
        <f>'Прил. 11 СОГАЗ 2016'!J40+'Прил. 11АЛЬФА 2016'!J40</f>
        <v>2388</v>
      </c>
      <c r="K40" s="56">
        <f>'Прил. 11 СОГАЗ 2016'!K40+'Прил. 11АЛЬФА 2016'!K40</f>
        <v>2323</v>
      </c>
      <c r="L40" s="56">
        <f>'Прил. 11 СОГАЗ 2016'!L40+'Прил. 11АЛЬФА 2016'!L40</f>
        <v>8149</v>
      </c>
      <c r="M40" s="56">
        <f>'Прил. 11 СОГАЗ 2016'!M40+'Прил. 11АЛЬФА 2016'!M40</f>
        <v>7814</v>
      </c>
      <c r="N40" s="56">
        <f>'Прил. 11 СОГАЗ 2016'!N40+'Прил. 11АЛЬФА 2016'!N40</f>
        <v>1627</v>
      </c>
      <c r="O40" s="56">
        <f>'Прил. 11 СОГАЗ 2016'!O40+'Прил. 11АЛЬФА 2016'!O40</f>
        <v>4866</v>
      </c>
    </row>
    <row r="41" spans="1:15" s="38" customFormat="1" ht="18.75">
      <c r="A41" s="53">
        <f>A40+1</f>
        <v>18</v>
      </c>
      <c r="B41" s="54" t="s">
        <v>128</v>
      </c>
      <c r="C41" s="55">
        <f t="shared" si="0"/>
        <v>20022</v>
      </c>
      <c r="D41" s="56">
        <f>'Прил. 11 СОГАЗ 2016'!D41+'Прил. 11АЛЬФА 2016'!D41</f>
        <v>9283</v>
      </c>
      <c r="E41" s="56">
        <f>'Прил. 11 СОГАЗ 2016'!E41+'Прил. 11АЛЬФА 2016'!E41</f>
        <v>10739</v>
      </c>
      <c r="F41" s="56">
        <f>'Прил. 11 СОГАЗ 2016'!F41+'Прил. 11АЛЬФА 2016'!F41</f>
        <v>81</v>
      </c>
      <c r="G41" s="56">
        <f>'Прил. 11 СОГАЗ 2016'!G41+'Прил. 11АЛЬФА 2016'!G41</f>
        <v>87</v>
      </c>
      <c r="H41" s="56">
        <f>'Прил. 11 СОГАЗ 2016'!H41+'Прил. 11АЛЬФА 2016'!H41</f>
        <v>411</v>
      </c>
      <c r="I41" s="56">
        <f>'Прил. 11 СОГАЗ 2016'!I41+'Прил. 11АЛЬФА 2016'!I41</f>
        <v>421</v>
      </c>
      <c r="J41" s="56">
        <f>'Прил. 11 СОГАЗ 2016'!J41+'Прил. 11АЛЬФА 2016'!J41</f>
        <v>1399</v>
      </c>
      <c r="K41" s="56">
        <f>'Прил. 11 СОГАЗ 2016'!K41+'Прил. 11АЛЬФА 2016'!K41</f>
        <v>1354</v>
      </c>
      <c r="L41" s="56">
        <f>'Прил. 11 СОГАЗ 2016'!L41+'Прил. 11АЛЬФА 2016'!L41</f>
        <v>5902</v>
      </c>
      <c r="M41" s="56">
        <f>'Прил. 11 СОГАЗ 2016'!M41+'Прил. 11АЛЬФА 2016'!M41</f>
        <v>4924</v>
      </c>
      <c r="N41" s="56">
        <f>'Прил. 11 СОГАЗ 2016'!N41+'Прил. 11АЛЬФА 2016'!N41</f>
        <v>1490</v>
      </c>
      <c r="O41" s="56">
        <f>'Прил. 11 СОГАЗ 2016'!O41+'Прил. 11АЛЬФА 2016'!O41</f>
        <v>3953</v>
      </c>
    </row>
    <row r="42" spans="1:15" s="38" customFormat="1" ht="18.75">
      <c r="A42" s="53">
        <f>A41+1</f>
        <v>19</v>
      </c>
      <c r="B42" s="54" t="s">
        <v>129</v>
      </c>
      <c r="C42" s="55">
        <f t="shared" si="0"/>
        <v>10892</v>
      </c>
      <c r="D42" s="56">
        <f>'Прил. 11 СОГАЗ 2016'!D42+'Прил. 11АЛЬФА 2016'!D42</f>
        <v>5333</v>
      </c>
      <c r="E42" s="56">
        <f>'Прил. 11 СОГАЗ 2016'!E42+'Прил. 11АЛЬФА 2016'!E42</f>
        <v>5559</v>
      </c>
      <c r="F42" s="56">
        <f>'Прил. 11 СОГАЗ 2016'!F42+'Прил. 11АЛЬФА 2016'!F42</f>
        <v>47</v>
      </c>
      <c r="G42" s="56">
        <f>'Прил. 11 СОГАЗ 2016'!G42+'Прил. 11АЛЬФА 2016'!G42</f>
        <v>53</v>
      </c>
      <c r="H42" s="56">
        <f>'Прил. 11 СОГАЗ 2016'!H42+'Прил. 11АЛЬФА 2016'!H42</f>
        <v>248</v>
      </c>
      <c r="I42" s="56">
        <f>'Прил. 11 СОГАЗ 2016'!I42+'Прил. 11АЛЬФА 2016'!I42</f>
        <v>200</v>
      </c>
      <c r="J42" s="56">
        <f>'Прил. 11 СОГАЗ 2016'!J42+'Прил. 11АЛЬФА 2016'!J42</f>
        <v>785</v>
      </c>
      <c r="K42" s="56">
        <f>'Прил. 11 СОГАЗ 2016'!K42+'Прил. 11АЛЬФА 2016'!K42</f>
        <v>769</v>
      </c>
      <c r="L42" s="56">
        <f>'Прил. 11 СОГАЗ 2016'!L42+'Прил. 11АЛЬФА 2016'!L42</f>
        <v>3486</v>
      </c>
      <c r="M42" s="56">
        <f>'Прил. 11 СОГАЗ 2016'!M42+'Прил. 11АЛЬФА 2016'!M42</f>
        <v>2501</v>
      </c>
      <c r="N42" s="56">
        <f>'Прил. 11 СОГАЗ 2016'!N42+'Прил. 11АЛЬФА 2016'!N42</f>
        <v>767</v>
      </c>
      <c r="O42" s="56">
        <f>'Прил. 11 СОГАЗ 2016'!O42+'Прил. 11АЛЬФА 2016'!O42</f>
        <v>2036</v>
      </c>
    </row>
    <row r="43" spans="1:15" s="12" customFormat="1" ht="18.75">
      <c r="A43" s="58">
        <f>A42+1</f>
        <v>20</v>
      </c>
      <c r="B43" s="59" t="s">
        <v>130</v>
      </c>
      <c r="C43" s="55">
        <f aca="true" t="shared" si="2" ref="C43:O43">SUM(C20:C42)-C21-C23-C26-C37</f>
        <v>750804</v>
      </c>
      <c r="D43" s="55">
        <f t="shared" si="2"/>
        <v>345366</v>
      </c>
      <c r="E43" s="55">
        <f t="shared" si="2"/>
        <v>405438</v>
      </c>
      <c r="F43" s="55">
        <f t="shared" si="2"/>
        <v>3854</v>
      </c>
      <c r="G43" s="55">
        <f t="shared" si="2"/>
        <v>3615</v>
      </c>
      <c r="H43" s="55">
        <f t="shared" si="2"/>
        <v>18911</v>
      </c>
      <c r="I43" s="55">
        <f t="shared" si="2"/>
        <v>18155</v>
      </c>
      <c r="J43" s="55">
        <f t="shared" si="2"/>
        <v>55987</v>
      </c>
      <c r="K43" s="55">
        <f t="shared" si="2"/>
        <v>52958</v>
      </c>
      <c r="L43" s="55">
        <f t="shared" si="2"/>
        <v>218862</v>
      </c>
      <c r="M43" s="55">
        <f t="shared" si="2"/>
        <v>200195</v>
      </c>
      <c r="N43" s="55">
        <f t="shared" si="2"/>
        <v>47752</v>
      </c>
      <c r="O43" s="55">
        <f t="shared" si="2"/>
        <v>130515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60</v>
      </c>
      <c r="E46" s="108" t="s">
        <v>131</v>
      </c>
      <c r="F46" s="108"/>
      <c r="G46" s="108"/>
      <c r="H46" s="108"/>
      <c r="I46" s="108"/>
    </row>
    <row r="47" spans="4:9" s="38" customFormat="1" ht="13.5" customHeight="1">
      <c r="D47" s="39" t="s">
        <v>61</v>
      </c>
      <c r="E47" s="110" t="s">
        <v>62</v>
      </c>
      <c r="F47" s="110"/>
      <c r="G47" s="110"/>
      <c r="H47" s="110"/>
      <c r="I47" s="110"/>
    </row>
    <row r="48" s="38" customFormat="1" ht="22.5" customHeight="1">
      <c r="A48" s="12" t="s">
        <v>63</v>
      </c>
    </row>
    <row r="49" spans="1:9" s="38" customFormat="1" ht="21" customHeight="1">
      <c r="A49" s="108" t="s">
        <v>60</v>
      </c>
      <c r="B49" s="108"/>
      <c r="C49" s="108"/>
      <c r="E49" s="108" t="s">
        <v>131</v>
      </c>
      <c r="F49" s="108"/>
      <c r="G49" s="108"/>
      <c r="H49" s="108"/>
      <c r="I49" s="108"/>
    </row>
    <row r="50" spans="1:9" s="39" customFormat="1" ht="12">
      <c r="A50" s="110" t="s">
        <v>64</v>
      </c>
      <c r="B50" s="110"/>
      <c r="C50" s="110"/>
      <c r="D50" s="39" t="s">
        <v>61</v>
      </c>
      <c r="E50" s="110" t="s">
        <v>62</v>
      </c>
      <c r="F50" s="110"/>
      <c r="G50" s="110"/>
      <c r="H50" s="110"/>
      <c r="I50" s="110"/>
    </row>
  </sheetData>
  <sheetProtection/>
  <mergeCells count="21">
    <mergeCell ref="F16:K16"/>
    <mergeCell ref="A50:C50"/>
    <mergeCell ref="E50:I50"/>
    <mergeCell ref="E47:I47"/>
    <mergeCell ref="A49:C49"/>
    <mergeCell ref="E49:I49"/>
    <mergeCell ref="F15:O15"/>
    <mergeCell ref="E46:I46"/>
    <mergeCell ref="H17:I17"/>
    <mergeCell ref="J17:K17"/>
    <mergeCell ref="F17:G17"/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C13" sqref="C13:M13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98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184</v>
      </c>
    </row>
    <row r="8" spans="1:15" s="9" customFormat="1" ht="20.25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s="9" customFormat="1" ht="20.25">
      <c r="A9" s="94" t="s">
        <v>99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8:12" s="9" customFormat="1" ht="20.25">
      <c r="H10" s="10" t="s">
        <v>100</v>
      </c>
      <c r="I10" s="60" t="s">
        <v>189</v>
      </c>
      <c r="J10" s="9" t="s">
        <v>190</v>
      </c>
      <c r="L10" s="11"/>
    </row>
    <row r="11" s="9" customFormat="1" ht="20.25">
      <c r="L11" s="50"/>
    </row>
    <row r="12" spans="3:13" s="12" customFormat="1" ht="18.75">
      <c r="C12" s="96" t="s">
        <v>94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3:13" s="13" customFormat="1" ht="15.75">
      <c r="C13" s="97" t="s">
        <v>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8" t="s">
        <v>9</v>
      </c>
      <c r="B15" s="98" t="s">
        <v>10</v>
      </c>
      <c r="C15" s="118" t="s">
        <v>101</v>
      </c>
      <c r="D15" s="111" t="s">
        <v>12</v>
      </c>
      <c r="E15" s="112"/>
      <c r="F15" s="111" t="s">
        <v>13</v>
      </c>
      <c r="G15" s="125"/>
      <c r="H15" s="125"/>
      <c r="I15" s="125"/>
      <c r="J15" s="125"/>
      <c r="K15" s="125"/>
      <c r="L15" s="125"/>
      <c r="M15" s="125"/>
      <c r="N15" s="125"/>
      <c r="O15" s="112"/>
    </row>
    <row r="16" spans="1:15" s="14" customFormat="1" ht="37.5" customHeight="1">
      <c r="A16" s="99"/>
      <c r="B16" s="99"/>
      <c r="C16" s="119"/>
      <c r="D16" s="113"/>
      <c r="E16" s="114"/>
      <c r="F16" s="128" t="s">
        <v>14</v>
      </c>
      <c r="G16" s="129"/>
      <c r="H16" s="129"/>
      <c r="I16" s="129"/>
      <c r="J16" s="129"/>
      <c r="K16" s="130"/>
      <c r="L16" s="121" t="s">
        <v>15</v>
      </c>
      <c r="M16" s="122"/>
      <c r="N16" s="123" t="s">
        <v>16</v>
      </c>
      <c r="O16" s="124"/>
    </row>
    <row r="17" spans="1:15" s="14" customFormat="1" ht="18.75" customHeight="1">
      <c r="A17" s="99"/>
      <c r="B17" s="99"/>
      <c r="C17" s="119"/>
      <c r="D17" s="115"/>
      <c r="E17" s="116"/>
      <c r="F17" s="126" t="s">
        <v>102</v>
      </c>
      <c r="G17" s="127"/>
      <c r="H17" s="126" t="s">
        <v>18</v>
      </c>
      <c r="I17" s="127"/>
      <c r="J17" s="126" t="s">
        <v>19</v>
      </c>
      <c r="K17" s="127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00"/>
      <c r="B18" s="100"/>
      <c r="C18" s="120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103</v>
      </c>
      <c r="C20" s="55">
        <f aca="true" t="shared" si="0" ref="C20:C42">D20+E20</f>
        <v>242559</v>
      </c>
      <c r="D20" s="56">
        <f aca="true" t="shared" si="1" ref="D20:D42">F20+H20+J20+L20+N20</f>
        <v>111176</v>
      </c>
      <c r="E20" s="56">
        <f aca="true" t="shared" si="2" ref="E20:E42">G20+I20+K20+M20+O20</f>
        <v>131383</v>
      </c>
      <c r="F20" s="56">
        <v>1189</v>
      </c>
      <c r="G20" s="56">
        <v>1141</v>
      </c>
      <c r="H20" s="56">
        <v>5865</v>
      </c>
      <c r="I20" s="56">
        <v>5663</v>
      </c>
      <c r="J20" s="56">
        <v>17173</v>
      </c>
      <c r="K20" s="56">
        <v>16050</v>
      </c>
      <c r="L20" s="56">
        <v>69935</v>
      </c>
      <c r="M20" s="56">
        <v>62639</v>
      </c>
      <c r="N20" s="56">
        <v>17014</v>
      </c>
      <c r="O20" s="56">
        <v>45890</v>
      </c>
    </row>
    <row r="21" spans="1:15" s="38" customFormat="1" ht="18.75">
      <c r="A21" s="53" t="s">
        <v>104</v>
      </c>
      <c r="B21" s="54" t="s">
        <v>105</v>
      </c>
      <c r="C21" s="55">
        <f t="shared" si="0"/>
        <v>4525</v>
      </c>
      <c r="D21" s="56">
        <f t="shared" si="1"/>
        <v>2102</v>
      </c>
      <c r="E21" s="56">
        <f t="shared" si="2"/>
        <v>2423</v>
      </c>
      <c r="F21" s="56">
        <v>25</v>
      </c>
      <c r="G21" s="56">
        <v>32</v>
      </c>
      <c r="H21" s="56">
        <v>120</v>
      </c>
      <c r="I21" s="56">
        <v>94</v>
      </c>
      <c r="J21" s="56">
        <v>323</v>
      </c>
      <c r="K21" s="56">
        <v>286</v>
      </c>
      <c r="L21" s="56">
        <v>1342</v>
      </c>
      <c r="M21" s="56">
        <v>1258</v>
      </c>
      <c r="N21" s="56">
        <v>292</v>
      </c>
      <c r="O21" s="56">
        <v>753</v>
      </c>
    </row>
    <row r="22" spans="1:15" s="38" customFormat="1" ht="18.75">
      <c r="A22" s="53">
        <f>A20+1</f>
        <v>2</v>
      </c>
      <c r="B22" s="54" t="s">
        <v>106</v>
      </c>
      <c r="C22" s="55">
        <f t="shared" si="0"/>
        <v>25742</v>
      </c>
      <c r="D22" s="56">
        <f t="shared" si="1"/>
        <v>10957</v>
      </c>
      <c r="E22" s="56">
        <f t="shared" si="2"/>
        <v>14785</v>
      </c>
      <c r="F22" s="56">
        <v>228</v>
      </c>
      <c r="G22" s="56">
        <v>197</v>
      </c>
      <c r="H22" s="56">
        <v>959</v>
      </c>
      <c r="I22" s="56">
        <v>1017</v>
      </c>
      <c r="J22" s="56">
        <v>2151</v>
      </c>
      <c r="K22" s="56">
        <v>2068</v>
      </c>
      <c r="L22" s="56">
        <v>6431</v>
      </c>
      <c r="M22" s="56">
        <v>8484</v>
      </c>
      <c r="N22" s="56">
        <v>1188</v>
      </c>
      <c r="O22" s="56">
        <v>3019</v>
      </c>
    </row>
    <row r="23" spans="1:15" s="38" customFormat="1" ht="18.75">
      <c r="A23" s="53" t="s">
        <v>107</v>
      </c>
      <c r="B23" s="54" t="s">
        <v>108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109</v>
      </c>
      <c r="C24" s="55">
        <f t="shared" si="0"/>
        <v>76</v>
      </c>
      <c r="D24" s="56">
        <f t="shared" si="1"/>
        <v>41</v>
      </c>
      <c r="E24" s="56">
        <f t="shared" si="2"/>
        <v>35</v>
      </c>
      <c r="F24" s="56">
        <v>1</v>
      </c>
      <c r="G24" s="56">
        <v>0</v>
      </c>
      <c r="H24" s="56">
        <v>2</v>
      </c>
      <c r="I24" s="56">
        <v>1</v>
      </c>
      <c r="J24" s="56">
        <v>3</v>
      </c>
      <c r="K24" s="56">
        <v>3</v>
      </c>
      <c r="L24" s="56">
        <v>33</v>
      </c>
      <c r="M24" s="56">
        <v>25</v>
      </c>
      <c r="N24" s="56">
        <v>2</v>
      </c>
      <c r="O24" s="56">
        <v>6</v>
      </c>
    </row>
    <row r="25" spans="1:15" s="38" customFormat="1" ht="18.75">
      <c r="A25" s="53">
        <f>A24+1</f>
        <v>4</v>
      </c>
      <c r="B25" s="54" t="s">
        <v>110</v>
      </c>
      <c r="C25" s="55">
        <f t="shared" si="0"/>
        <v>39154</v>
      </c>
      <c r="D25" s="56">
        <f t="shared" si="1"/>
        <v>18455</v>
      </c>
      <c r="E25" s="56">
        <f t="shared" si="2"/>
        <v>20699</v>
      </c>
      <c r="F25" s="56">
        <v>184</v>
      </c>
      <c r="G25" s="56">
        <v>159</v>
      </c>
      <c r="H25" s="56">
        <v>903</v>
      </c>
      <c r="I25" s="56">
        <v>885</v>
      </c>
      <c r="J25" s="56">
        <v>2814</v>
      </c>
      <c r="K25" s="56">
        <v>2737</v>
      </c>
      <c r="L25" s="56">
        <v>11924</v>
      </c>
      <c r="M25" s="56">
        <v>9870</v>
      </c>
      <c r="N25" s="56">
        <v>2630</v>
      </c>
      <c r="O25" s="56">
        <v>7048</v>
      </c>
    </row>
    <row r="26" spans="1:15" s="38" customFormat="1" ht="18.75">
      <c r="A26" s="53" t="s">
        <v>111</v>
      </c>
      <c r="B26" s="54" t="s">
        <v>112</v>
      </c>
      <c r="C26" s="55">
        <f t="shared" si="0"/>
        <v>627</v>
      </c>
      <c r="D26" s="56">
        <f t="shared" si="1"/>
        <v>308</v>
      </c>
      <c r="E26" s="56">
        <f t="shared" si="2"/>
        <v>319</v>
      </c>
      <c r="F26" s="56">
        <v>0</v>
      </c>
      <c r="G26" s="56">
        <v>3</v>
      </c>
      <c r="H26" s="56">
        <v>13</v>
      </c>
      <c r="I26" s="56">
        <v>4</v>
      </c>
      <c r="J26" s="56">
        <v>37</v>
      </c>
      <c r="K26" s="56">
        <v>35</v>
      </c>
      <c r="L26" s="56">
        <v>214</v>
      </c>
      <c r="M26" s="56">
        <v>153</v>
      </c>
      <c r="N26" s="56">
        <v>44</v>
      </c>
      <c r="O26" s="56">
        <v>124</v>
      </c>
    </row>
    <row r="27" spans="1:15" s="38" customFormat="1" ht="18.75">
      <c r="A27" s="53">
        <f>A25+1</f>
        <v>5</v>
      </c>
      <c r="B27" s="54" t="s">
        <v>113</v>
      </c>
      <c r="C27" s="55">
        <f t="shared" si="0"/>
        <v>620</v>
      </c>
      <c r="D27" s="56">
        <f t="shared" si="1"/>
        <v>279</v>
      </c>
      <c r="E27" s="56">
        <f t="shared" si="2"/>
        <v>341</v>
      </c>
      <c r="F27" s="56">
        <v>2</v>
      </c>
      <c r="G27" s="56">
        <v>1</v>
      </c>
      <c r="H27" s="56">
        <v>9</v>
      </c>
      <c r="I27" s="56">
        <v>8</v>
      </c>
      <c r="J27" s="56">
        <v>55</v>
      </c>
      <c r="K27" s="56">
        <v>52</v>
      </c>
      <c r="L27" s="56">
        <v>178</v>
      </c>
      <c r="M27" s="56">
        <v>200</v>
      </c>
      <c r="N27" s="56">
        <v>35</v>
      </c>
      <c r="O27" s="56">
        <v>80</v>
      </c>
    </row>
    <row r="28" spans="1:15" s="38" customFormat="1" ht="18.75">
      <c r="A28" s="53">
        <f aca="true" t="shared" si="3" ref="A28:A36">A27+1</f>
        <v>6</v>
      </c>
      <c r="B28" s="54" t="s">
        <v>114</v>
      </c>
      <c r="C28" s="55">
        <f t="shared" si="0"/>
        <v>33098</v>
      </c>
      <c r="D28" s="56">
        <f t="shared" si="1"/>
        <v>15141</v>
      </c>
      <c r="E28" s="56">
        <f t="shared" si="2"/>
        <v>17957</v>
      </c>
      <c r="F28" s="56">
        <v>207</v>
      </c>
      <c r="G28" s="56">
        <v>194</v>
      </c>
      <c r="H28" s="56">
        <v>976</v>
      </c>
      <c r="I28" s="56">
        <v>957</v>
      </c>
      <c r="J28" s="56">
        <v>2842</v>
      </c>
      <c r="K28" s="56">
        <v>2719</v>
      </c>
      <c r="L28" s="56">
        <v>9567</v>
      </c>
      <c r="M28" s="56">
        <v>9254</v>
      </c>
      <c r="N28" s="56">
        <v>1549</v>
      </c>
      <c r="O28" s="56">
        <v>4833</v>
      </c>
    </row>
    <row r="29" spans="1:15" s="38" customFormat="1" ht="18.75">
      <c r="A29" s="53">
        <f t="shared" si="3"/>
        <v>7</v>
      </c>
      <c r="B29" s="54" t="s">
        <v>115</v>
      </c>
      <c r="C29" s="55">
        <f t="shared" si="0"/>
        <v>5484</v>
      </c>
      <c r="D29" s="56">
        <f t="shared" si="1"/>
        <v>2338</v>
      </c>
      <c r="E29" s="56">
        <f t="shared" si="2"/>
        <v>3146</v>
      </c>
      <c r="F29" s="56">
        <v>66</v>
      </c>
      <c r="G29" s="56">
        <v>58</v>
      </c>
      <c r="H29" s="56">
        <v>195</v>
      </c>
      <c r="I29" s="56">
        <v>180</v>
      </c>
      <c r="J29" s="56">
        <v>496</v>
      </c>
      <c r="K29" s="56">
        <v>489</v>
      </c>
      <c r="L29" s="56">
        <v>1362</v>
      </c>
      <c r="M29" s="56">
        <v>1771</v>
      </c>
      <c r="N29" s="56">
        <v>219</v>
      </c>
      <c r="O29" s="56">
        <v>648</v>
      </c>
    </row>
    <row r="30" spans="1:15" s="38" customFormat="1" ht="18.75">
      <c r="A30" s="53">
        <f t="shared" si="3"/>
        <v>8</v>
      </c>
      <c r="B30" s="54" t="s">
        <v>116</v>
      </c>
      <c r="C30" s="55">
        <f t="shared" si="0"/>
        <v>3903</v>
      </c>
      <c r="D30" s="56">
        <f t="shared" si="1"/>
        <v>1535</v>
      </c>
      <c r="E30" s="56">
        <f t="shared" si="2"/>
        <v>2368</v>
      </c>
      <c r="F30" s="56">
        <v>84</v>
      </c>
      <c r="G30" s="56">
        <v>73</v>
      </c>
      <c r="H30" s="56">
        <v>210</v>
      </c>
      <c r="I30" s="56">
        <v>217</v>
      </c>
      <c r="J30" s="56">
        <v>375</v>
      </c>
      <c r="K30" s="56">
        <v>309</v>
      </c>
      <c r="L30" s="56">
        <v>788</v>
      </c>
      <c r="M30" s="56">
        <v>1524</v>
      </c>
      <c r="N30" s="56">
        <v>78</v>
      </c>
      <c r="O30" s="56">
        <v>245</v>
      </c>
    </row>
    <row r="31" spans="1:15" s="38" customFormat="1" ht="18.75">
      <c r="A31" s="53">
        <f t="shared" si="3"/>
        <v>9</v>
      </c>
      <c r="B31" s="54" t="s">
        <v>117</v>
      </c>
      <c r="C31" s="55">
        <f t="shared" si="0"/>
        <v>4256</v>
      </c>
      <c r="D31" s="56">
        <f t="shared" si="1"/>
        <v>2030</v>
      </c>
      <c r="E31" s="56">
        <f t="shared" si="2"/>
        <v>2226</v>
      </c>
      <c r="F31" s="56">
        <v>8</v>
      </c>
      <c r="G31" s="56">
        <v>12</v>
      </c>
      <c r="H31" s="56">
        <v>112</v>
      </c>
      <c r="I31" s="56">
        <v>124</v>
      </c>
      <c r="J31" s="56">
        <v>338</v>
      </c>
      <c r="K31" s="56">
        <v>314</v>
      </c>
      <c r="L31" s="56">
        <v>1345</v>
      </c>
      <c r="M31" s="56">
        <v>1278</v>
      </c>
      <c r="N31" s="56">
        <v>227</v>
      </c>
      <c r="O31" s="56">
        <v>498</v>
      </c>
    </row>
    <row r="32" spans="1:15" s="38" customFormat="1" ht="18.75">
      <c r="A32" s="53">
        <f t="shared" si="3"/>
        <v>10</v>
      </c>
      <c r="B32" s="54" t="s">
        <v>118</v>
      </c>
      <c r="C32" s="55">
        <f t="shared" si="0"/>
        <v>1297</v>
      </c>
      <c r="D32" s="56">
        <f t="shared" si="1"/>
        <v>581</v>
      </c>
      <c r="E32" s="56">
        <f t="shared" si="2"/>
        <v>716</v>
      </c>
      <c r="F32" s="56">
        <v>0</v>
      </c>
      <c r="G32" s="56">
        <v>5</v>
      </c>
      <c r="H32" s="56">
        <v>11</v>
      </c>
      <c r="I32" s="56">
        <v>11</v>
      </c>
      <c r="J32" s="56">
        <v>109</v>
      </c>
      <c r="K32" s="56">
        <v>117</v>
      </c>
      <c r="L32" s="56">
        <v>392</v>
      </c>
      <c r="M32" s="56">
        <v>420</v>
      </c>
      <c r="N32" s="56">
        <v>69</v>
      </c>
      <c r="O32" s="56">
        <v>163</v>
      </c>
    </row>
    <row r="33" spans="1:15" s="38" customFormat="1" ht="18.75">
      <c r="A33" s="53">
        <f t="shared" si="3"/>
        <v>11</v>
      </c>
      <c r="B33" s="54" t="s">
        <v>119</v>
      </c>
      <c r="C33" s="55">
        <f t="shared" si="0"/>
        <v>28581</v>
      </c>
      <c r="D33" s="56">
        <f t="shared" si="1"/>
        <v>13529</v>
      </c>
      <c r="E33" s="56">
        <f t="shared" si="2"/>
        <v>15052</v>
      </c>
      <c r="F33" s="56">
        <v>148</v>
      </c>
      <c r="G33" s="56">
        <v>128</v>
      </c>
      <c r="H33" s="56">
        <v>657</v>
      </c>
      <c r="I33" s="56">
        <v>595</v>
      </c>
      <c r="J33" s="56">
        <v>1605</v>
      </c>
      <c r="K33" s="56">
        <v>1527</v>
      </c>
      <c r="L33" s="56">
        <v>9190</v>
      </c>
      <c r="M33" s="56">
        <v>7679</v>
      </c>
      <c r="N33" s="56">
        <v>1929</v>
      </c>
      <c r="O33" s="56">
        <v>5123</v>
      </c>
    </row>
    <row r="34" spans="1:15" s="38" customFormat="1" ht="18.75">
      <c r="A34" s="53">
        <f t="shared" si="3"/>
        <v>12</v>
      </c>
      <c r="B34" s="54" t="s">
        <v>120</v>
      </c>
      <c r="C34" s="55">
        <f t="shared" si="0"/>
        <v>20281</v>
      </c>
      <c r="D34" s="56">
        <f t="shared" si="1"/>
        <v>9848</v>
      </c>
      <c r="E34" s="56">
        <f t="shared" si="2"/>
        <v>10433</v>
      </c>
      <c r="F34" s="56">
        <v>109</v>
      </c>
      <c r="G34" s="56">
        <v>96</v>
      </c>
      <c r="H34" s="56">
        <v>468</v>
      </c>
      <c r="I34" s="56">
        <v>468</v>
      </c>
      <c r="J34" s="56">
        <v>1334</v>
      </c>
      <c r="K34" s="56">
        <v>1248</v>
      </c>
      <c r="L34" s="56">
        <v>6701</v>
      </c>
      <c r="M34" s="56">
        <v>5332</v>
      </c>
      <c r="N34" s="56">
        <v>1236</v>
      </c>
      <c r="O34" s="56">
        <v>3289</v>
      </c>
    </row>
    <row r="35" spans="1:15" s="38" customFormat="1" ht="18.75">
      <c r="A35" s="53">
        <f t="shared" si="3"/>
        <v>13</v>
      </c>
      <c r="B35" s="54" t="s">
        <v>121</v>
      </c>
      <c r="C35" s="55">
        <f t="shared" si="0"/>
        <v>3131</v>
      </c>
      <c r="D35" s="56">
        <f t="shared" si="1"/>
        <v>1602</v>
      </c>
      <c r="E35" s="56">
        <f t="shared" si="2"/>
        <v>1529</v>
      </c>
      <c r="F35" s="56">
        <v>6</v>
      </c>
      <c r="G35" s="56">
        <v>0</v>
      </c>
      <c r="H35" s="56">
        <v>17</v>
      </c>
      <c r="I35" s="56">
        <v>13</v>
      </c>
      <c r="J35" s="56">
        <v>136</v>
      </c>
      <c r="K35" s="56">
        <v>138</v>
      </c>
      <c r="L35" s="56">
        <v>1235</v>
      </c>
      <c r="M35" s="56">
        <v>914</v>
      </c>
      <c r="N35" s="56">
        <v>208</v>
      </c>
      <c r="O35" s="56">
        <v>464</v>
      </c>
    </row>
    <row r="36" spans="1:15" s="38" customFormat="1" ht="18.75">
      <c r="A36" s="53">
        <f t="shared" si="3"/>
        <v>14</v>
      </c>
      <c r="B36" s="54" t="s">
        <v>122</v>
      </c>
      <c r="C36" s="55">
        <f t="shared" si="0"/>
        <v>14128</v>
      </c>
      <c r="D36" s="56">
        <f t="shared" si="1"/>
        <v>6816</v>
      </c>
      <c r="E36" s="56">
        <f t="shared" si="2"/>
        <v>7312</v>
      </c>
      <c r="F36" s="56">
        <v>84</v>
      </c>
      <c r="G36" s="56">
        <v>67</v>
      </c>
      <c r="H36" s="56">
        <v>371</v>
      </c>
      <c r="I36" s="56">
        <v>361</v>
      </c>
      <c r="J36" s="56">
        <v>1017</v>
      </c>
      <c r="K36" s="56">
        <v>961</v>
      </c>
      <c r="L36" s="56">
        <v>4390</v>
      </c>
      <c r="M36" s="56">
        <v>3575</v>
      </c>
      <c r="N36" s="56">
        <v>954</v>
      </c>
      <c r="O36" s="56">
        <v>2348</v>
      </c>
    </row>
    <row r="37" spans="1:15" s="38" customFormat="1" ht="18.75">
      <c r="A37" s="53" t="s">
        <v>123</v>
      </c>
      <c r="B37" s="57" t="s">
        <v>124</v>
      </c>
      <c r="C37" s="55">
        <f t="shared" si="0"/>
        <v>1634</v>
      </c>
      <c r="D37" s="56">
        <f t="shared" si="1"/>
        <v>770</v>
      </c>
      <c r="E37" s="56">
        <f t="shared" si="2"/>
        <v>864</v>
      </c>
      <c r="F37" s="56">
        <v>5</v>
      </c>
      <c r="G37" s="56">
        <v>10</v>
      </c>
      <c r="H37" s="56">
        <v>43</v>
      </c>
      <c r="I37" s="56">
        <v>32</v>
      </c>
      <c r="J37" s="56">
        <v>124</v>
      </c>
      <c r="K37" s="56">
        <v>115</v>
      </c>
      <c r="L37" s="56">
        <v>482</v>
      </c>
      <c r="M37" s="56">
        <v>408</v>
      </c>
      <c r="N37" s="56">
        <v>116</v>
      </c>
      <c r="O37" s="56">
        <v>299</v>
      </c>
    </row>
    <row r="38" spans="1:15" s="38" customFormat="1" ht="18.75">
      <c r="A38" s="53">
        <v>15</v>
      </c>
      <c r="B38" s="54" t="s">
        <v>125</v>
      </c>
      <c r="C38" s="55">
        <f t="shared" si="0"/>
        <v>182</v>
      </c>
      <c r="D38" s="56">
        <f t="shared" si="1"/>
        <v>104</v>
      </c>
      <c r="E38" s="56">
        <f t="shared" si="2"/>
        <v>78</v>
      </c>
      <c r="F38" s="56">
        <v>0</v>
      </c>
      <c r="G38" s="56">
        <v>0</v>
      </c>
      <c r="H38" s="56">
        <v>1</v>
      </c>
      <c r="I38" s="56">
        <v>3</v>
      </c>
      <c r="J38" s="56">
        <v>8</v>
      </c>
      <c r="K38" s="56">
        <v>7</v>
      </c>
      <c r="L38" s="56">
        <v>87</v>
      </c>
      <c r="M38" s="56">
        <v>56</v>
      </c>
      <c r="N38" s="56">
        <v>8</v>
      </c>
      <c r="O38" s="56">
        <v>12</v>
      </c>
    </row>
    <row r="39" spans="1:15" s="38" customFormat="1" ht="18.75">
      <c r="A39" s="53">
        <f>A38+1</f>
        <v>16</v>
      </c>
      <c r="B39" s="54" t="s">
        <v>126</v>
      </c>
      <c r="C39" s="55">
        <f t="shared" si="0"/>
        <v>19310</v>
      </c>
      <c r="D39" s="56">
        <f t="shared" si="1"/>
        <v>9308</v>
      </c>
      <c r="E39" s="56">
        <f t="shared" si="2"/>
        <v>10002</v>
      </c>
      <c r="F39" s="56">
        <v>106</v>
      </c>
      <c r="G39" s="56">
        <v>96</v>
      </c>
      <c r="H39" s="56">
        <v>463</v>
      </c>
      <c r="I39" s="56">
        <v>476</v>
      </c>
      <c r="J39" s="56">
        <v>1130</v>
      </c>
      <c r="K39" s="56">
        <v>1018</v>
      </c>
      <c r="L39" s="56">
        <v>6343</v>
      </c>
      <c r="M39" s="56">
        <v>5051</v>
      </c>
      <c r="N39" s="56">
        <v>1266</v>
      </c>
      <c r="O39" s="56">
        <v>3361</v>
      </c>
    </row>
    <row r="40" spans="1:15" s="38" customFormat="1" ht="18.75">
      <c r="A40" s="53">
        <f>A39+1</f>
        <v>17</v>
      </c>
      <c r="B40" s="54" t="s">
        <v>127</v>
      </c>
      <c r="C40" s="55">
        <f t="shared" si="0"/>
        <v>11235</v>
      </c>
      <c r="D40" s="56">
        <f t="shared" si="1"/>
        <v>5340</v>
      </c>
      <c r="E40" s="56">
        <f t="shared" si="2"/>
        <v>5895</v>
      </c>
      <c r="F40" s="56">
        <v>67</v>
      </c>
      <c r="G40" s="56">
        <v>50</v>
      </c>
      <c r="H40" s="56">
        <v>255</v>
      </c>
      <c r="I40" s="56">
        <v>271</v>
      </c>
      <c r="J40" s="56">
        <v>800</v>
      </c>
      <c r="K40" s="56">
        <v>775</v>
      </c>
      <c r="L40" s="56">
        <v>3581</v>
      </c>
      <c r="M40" s="56">
        <v>3188</v>
      </c>
      <c r="N40" s="56">
        <v>637</v>
      </c>
      <c r="O40" s="56">
        <v>1611</v>
      </c>
    </row>
    <row r="41" spans="1:15" s="38" customFormat="1" ht="18.75">
      <c r="A41" s="53">
        <f>A40+1</f>
        <v>18</v>
      </c>
      <c r="B41" s="54" t="s">
        <v>128</v>
      </c>
      <c r="C41" s="55">
        <f t="shared" si="0"/>
        <v>638</v>
      </c>
      <c r="D41" s="56">
        <f t="shared" si="1"/>
        <v>358</v>
      </c>
      <c r="E41" s="56">
        <f t="shared" si="2"/>
        <v>280</v>
      </c>
      <c r="F41" s="56">
        <v>0</v>
      </c>
      <c r="G41" s="56">
        <v>0</v>
      </c>
      <c r="H41" s="56">
        <v>2</v>
      </c>
      <c r="I41" s="56">
        <v>1</v>
      </c>
      <c r="J41" s="56">
        <v>28</v>
      </c>
      <c r="K41" s="56">
        <v>26</v>
      </c>
      <c r="L41" s="56">
        <v>300</v>
      </c>
      <c r="M41" s="56">
        <v>201</v>
      </c>
      <c r="N41" s="56">
        <v>28</v>
      </c>
      <c r="O41" s="56">
        <v>52</v>
      </c>
    </row>
    <row r="42" spans="1:15" s="38" customFormat="1" ht="18.75">
      <c r="A42" s="53">
        <f>A41+1</f>
        <v>19</v>
      </c>
      <c r="B42" s="54" t="s">
        <v>129</v>
      </c>
      <c r="C42" s="55">
        <f t="shared" si="0"/>
        <v>1002</v>
      </c>
      <c r="D42" s="56">
        <f t="shared" si="1"/>
        <v>581</v>
      </c>
      <c r="E42" s="56">
        <f t="shared" si="2"/>
        <v>421</v>
      </c>
      <c r="F42" s="56">
        <v>0</v>
      </c>
      <c r="G42" s="56">
        <v>2</v>
      </c>
      <c r="H42" s="56">
        <v>4</v>
      </c>
      <c r="I42" s="56">
        <v>6</v>
      </c>
      <c r="J42" s="56">
        <v>28</v>
      </c>
      <c r="K42" s="56">
        <v>33</v>
      </c>
      <c r="L42" s="56">
        <v>474</v>
      </c>
      <c r="M42" s="56">
        <v>247</v>
      </c>
      <c r="N42" s="56">
        <v>75</v>
      </c>
      <c r="O42" s="56">
        <v>133</v>
      </c>
    </row>
    <row r="43" spans="1:15" s="12" customFormat="1" ht="18.75">
      <c r="A43" s="58">
        <f>A42+1</f>
        <v>20</v>
      </c>
      <c r="B43" s="59" t="s">
        <v>130</v>
      </c>
      <c r="C43" s="55">
        <f aca="true" t="shared" si="4" ref="C43:O43">SUM(C20:C42)-C21-C23-C26-C37</f>
        <v>454677</v>
      </c>
      <c r="D43" s="55">
        <f t="shared" si="4"/>
        <v>210019</v>
      </c>
      <c r="E43" s="55">
        <f t="shared" si="4"/>
        <v>244658</v>
      </c>
      <c r="F43" s="55">
        <f t="shared" si="4"/>
        <v>2489</v>
      </c>
      <c r="G43" s="55">
        <f t="shared" si="4"/>
        <v>2279</v>
      </c>
      <c r="H43" s="55">
        <f t="shared" si="4"/>
        <v>11480</v>
      </c>
      <c r="I43" s="55">
        <f t="shared" si="4"/>
        <v>11257</v>
      </c>
      <c r="J43" s="55">
        <f t="shared" si="4"/>
        <v>32442</v>
      </c>
      <c r="K43" s="55">
        <f t="shared" si="4"/>
        <v>30591</v>
      </c>
      <c r="L43" s="55">
        <f t="shared" si="4"/>
        <v>134256</v>
      </c>
      <c r="M43" s="55">
        <f t="shared" si="4"/>
        <v>121708</v>
      </c>
      <c r="N43" s="55">
        <f t="shared" si="4"/>
        <v>29352</v>
      </c>
      <c r="O43" s="55">
        <f t="shared" si="4"/>
        <v>78823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60</v>
      </c>
      <c r="E46" s="108" t="s">
        <v>131</v>
      </c>
      <c r="F46" s="108"/>
      <c r="G46" s="108"/>
      <c r="H46" s="108"/>
      <c r="I46" s="108"/>
    </row>
    <row r="47" spans="4:9" s="38" customFormat="1" ht="13.5" customHeight="1">
      <c r="D47" s="39" t="s">
        <v>61</v>
      </c>
      <c r="E47" s="110" t="s">
        <v>62</v>
      </c>
      <c r="F47" s="110"/>
      <c r="G47" s="110"/>
      <c r="H47" s="110"/>
      <c r="I47" s="110"/>
    </row>
    <row r="48" s="38" customFormat="1" ht="22.5" customHeight="1">
      <c r="A48" s="12" t="s">
        <v>63</v>
      </c>
    </row>
    <row r="49" spans="1:9" s="38" customFormat="1" ht="21" customHeight="1">
      <c r="A49" s="108" t="s">
        <v>60</v>
      </c>
      <c r="B49" s="108"/>
      <c r="C49" s="108"/>
      <c r="E49" s="108" t="s">
        <v>131</v>
      </c>
      <c r="F49" s="108"/>
      <c r="G49" s="108"/>
      <c r="H49" s="108"/>
      <c r="I49" s="108"/>
    </row>
    <row r="50" spans="1:9" s="39" customFormat="1" ht="12">
      <c r="A50" s="110" t="s">
        <v>64</v>
      </c>
      <c r="B50" s="110"/>
      <c r="C50" s="110"/>
      <c r="D50" s="39" t="s">
        <v>61</v>
      </c>
      <c r="E50" s="110" t="s">
        <v>62</v>
      </c>
      <c r="F50" s="110"/>
      <c r="G50" s="110"/>
      <c r="H50" s="110"/>
      <c r="I50" s="110"/>
    </row>
  </sheetData>
  <sheetProtection/>
  <mergeCells count="21">
    <mergeCell ref="C12:M12"/>
    <mergeCell ref="C13:M13"/>
    <mergeCell ref="A50:C50"/>
    <mergeCell ref="E50:I50"/>
    <mergeCell ref="E47:I47"/>
    <mergeCell ref="A49:C49"/>
    <mergeCell ref="E49:I49"/>
    <mergeCell ref="A8:O8"/>
    <mergeCell ref="A9:O9"/>
    <mergeCell ref="A15:A18"/>
    <mergeCell ref="B15:B18"/>
    <mergeCell ref="C15:C18"/>
    <mergeCell ref="F15:O15"/>
    <mergeCell ref="E46:I46"/>
    <mergeCell ref="H17:I17"/>
    <mergeCell ref="J17:K17"/>
    <mergeCell ref="F17:G17"/>
    <mergeCell ref="F16:K16"/>
    <mergeCell ref="D15:E17"/>
    <mergeCell ref="L16:M16"/>
    <mergeCell ref="N16:O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tabSelected="1" zoomScale="50" zoomScaleNormal="50" zoomScalePageLayoutView="0" workbookViewId="0" topLeftCell="A1">
      <selection activeCell="A2" sqref="A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98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184</v>
      </c>
    </row>
    <row r="8" spans="1:15" s="9" customFormat="1" ht="20.25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s="9" customFormat="1" ht="20.25">
      <c r="A9" s="94" t="s">
        <v>99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8:12" s="9" customFormat="1" ht="20.25">
      <c r="H10" s="10" t="s">
        <v>100</v>
      </c>
      <c r="I10" s="60" t="s">
        <v>189</v>
      </c>
      <c r="J10" s="9" t="s">
        <v>190</v>
      </c>
      <c r="L10" s="11"/>
    </row>
    <row r="11" s="9" customFormat="1" ht="20.25">
      <c r="L11" s="50"/>
    </row>
    <row r="12" spans="3:13" s="12" customFormat="1" ht="18.75">
      <c r="C12" s="96" t="s">
        <v>95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3:13" s="13" customFormat="1" ht="15.75">
      <c r="C13" s="97" t="s">
        <v>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8" t="s">
        <v>9</v>
      </c>
      <c r="B15" s="98" t="s">
        <v>10</v>
      </c>
      <c r="C15" s="118" t="s">
        <v>101</v>
      </c>
      <c r="D15" s="111" t="s">
        <v>12</v>
      </c>
      <c r="E15" s="112"/>
      <c r="F15" s="111" t="s">
        <v>13</v>
      </c>
      <c r="G15" s="125"/>
      <c r="H15" s="125"/>
      <c r="I15" s="125"/>
      <c r="J15" s="125"/>
      <c r="K15" s="125"/>
      <c r="L15" s="125"/>
      <c r="M15" s="125"/>
      <c r="N15" s="125"/>
      <c r="O15" s="112"/>
    </row>
    <row r="16" spans="1:15" s="14" customFormat="1" ht="37.5" customHeight="1">
      <c r="A16" s="99"/>
      <c r="B16" s="99"/>
      <c r="C16" s="119"/>
      <c r="D16" s="113"/>
      <c r="E16" s="114"/>
      <c r="F16" s="128" t="s">
        <v>14</v>
      </c>
      <c r="G16" s="129"/>
      <c r="H16" s="129"/>
      <c r="I16" s="129"/>
      <c r="J16" s="129"/>
      <c r="K16" s="130"/>
      <c r="L16" s="121" t="s">
        <v>15</v>
      </c>
      <c r="M16" s="122"/>
      <c r="N16" s="123" t="s">
        <v>16</v>
      </c>
      <c r="O16" s="124"/>
    </row>
    <row r="17" spans="1:15" s="14" customFormat="1" ht="18.75" customHeight="1">
      <c r="A17" s="99"/>
      <c r="B17" s="99"/>
      <c r="C17" s="119"/>
      <c r="D17" s="115"/>
      <c r="E17" s="116"/>
      <c r="F17" s="126" t="s">
        <v>102</v>
      </c>
      <c r="G17" s="127"/>
      <c r="H17" s="126" t="s">
        <v>18</v>
      </c>
      <c r="I17" s="127"/>
      <c r="J17" s="126" t="s">
        <v>19</v>
      </c>
      <c r="K17" s="127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00"/>
      <c r="B18" s="100"/>
      <c r="C18" s="120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103</v>
      </c>
      <c r="C20" s="55">
        <f aca="true" t="shared" si="0" ref="C20:C42">D20+E20</f>
        <v>64211</v>
      </c>
      <c r="D20" s="56">
        <f aca="true" t="shared" si="1" ref="D20:D42">F20+H20+J20+L20+N20</f>
        <v>30861</v>
      </c>
      <c r="E20" s="56">
        <f aca="true" t="shared" si="2" ref="E20:E42">G20+I20+K20+M20+O20</f>
        <v>33350</v>
      </c>
      <c r="F20" s="56">
        <v>294</v>
      </c>
      <c r="G20" s="56">
        <v>259</v>
      </c>
      <c r="H20" s="56">
        <v>1401</v>
      </c>
      <c r="I20" s="56">
        <v>1347</v>
      </c>
      <c r="J20" s="56">
        <v>3352</v>
      </c>
      <c r="K20" s="56">
        <v>3281</v>
      </c>
      <c r="L20" s="56">
        <v>21790</v>
      </c>
      <c r="M20" s="56">
        <v>18072</v>
      </c>
      <c r="N20" s="56">
        <v>4024</v>
      </c>
      <c r="O20" s="56">
        <v>10391</v>
      </c>
    </row>
    <row r="21" spans="1:15" s="38" customFormat="1" ht="18.75">
      <c r="A21" s="53" t="s">
        <v>104</v>
      </c>
      <c r="B21" s="54" t="s">
        <v>105</v>
      </c>
      <c r="C21" s="55">
        <f t="shared" si="0"/>
        <v>3876</v>
      </c>
      <c r="D21" s="56">
        <f t="shared" si="1"/>
        <v>1875</v>
      </c>
      <c r="E21" s="56">
        <f t="shared" si="2"/>
        <v>2001</v>
      </c>
      <c r="F21" s="56">
        <v>17</v>
      </c>
      <c r="G21" s="56">
        <v>11</v>
      </c>
      <c r="H21" s="56">
        <v>114</v>
      </c>
      <c r="I21" s="56">
        <v>83</v>
      </c>
      <c r="J21" s="56">
        <v>331</v>
      </c>
      <c r="K21" s="56">
        <v>312</v>
      </c>
      <c r="L21" s="56">
        <v>1204</v>
      </c>
      <c r="M21" s="56">
        <v>1018</v>
      </c>
      <c r="N21" s="56">
        <v>209</v>
      </c>
      <c r="O21" s="56">
        <v>577</v>
      </c>
    </row>
    <row r="22" spans="1:15" s="38" customFormat="1" ht="18.75">
      <c r="A22" s="53">
        <f>A20+1</f>
        <v>2</v>
      </c>
      <c r="B22" s="54" t="s">
        <v>106</v>
      </c>
      <c r="C22" s="55">
        <f t="shared" si="0"/>
        <v>24771</v>
      </c>
      <c r="D22" s="56">
        <f t="shared" si="1"/>
        <v>10768</v>
      </c>
      <c r="E22" s="56">
        <f t="shared" si="2"/>
        <v>14003</v>
      </c>
      <c r="F22" s="56">
        <v>137</v>
      </c>
      <c r="G22" s="56">
        <v>142</v>
      </c>
      <c r="H22" s="56">
        <v>809</v>
      </c>
      <c r="I22" s="56">
        <v>795</v>
      </c>
      <c r="J22" s="56">
        <v>2614</v>
      </c>
      <c r="K22" s="56">
        <v>2483</v>
      </c>
      <c r="L22" s="56">
        <v>6180</v>
      </c>
      <c r="M22" s="56">
        <v>7573</v>
      </c>
      <c r="N22" s="56">
        <v>1028</v>
      </c>
      <c r="O22" s="56">
        <v>3010</v>
      </c>
    </row>
    <row r="23" spans="1:15" s="38" customFormat="1" ht="18.75">
      <c r="A23" s="53" t="s">
        <v>107</v>
      </c>
      <c r="B23" s="54" t="s">
        <v>108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109</v>
      </c>
      <c r="C24" s="55">
        <f t="shared" si="0"/>
        <v>1437</v>
      </c>
      <c r="D24" s="56">
        <f t="shared" si="1"/>
        <v>717</v>
      </c>
      <c r="E24" s="56">
        <f t="shared" si="2"/>
        <v>720</v>
      </c>
      <c r="F24" s="56">
        <v>4</v>
      </c>
      <c r="G24" s="56">
        <v>5</v>
      </c>
      <c r="H24" s="56">
        <v>27</v>
      </c>
      <c r="I24" s="56">
        <v>30</v>
      </c>
      <c r="J24" s="56">
        <v>121</v>
      </c>
      <c r="K24" s="56">
        <v>121</v>
      </c>
      <c r="L24" s="56">
        <v>498</v>
      </c>
      <c r="M24" s="56">
        <v>414</v>
      </c>
      <c r="N24" s="56">
        <v>67</v>
      </c>
      <c r="O24" s="56">
        <v>150</v>
      </c>
    </row>
    <row r="25" spans="1:15" s="38" customFormat="1" ht="18.75">
      <c r="A25" s="53">
        <f>A24+1</f>
        <v>4</v>
      </c>
      <c r="B25" s="54" t="s">
        <v>110</v>
      </c>
      <c r="C25" s="55">
        <f t="shared" si="0"/>
        <v>3255</v>
      </c>
      <c r="D25" s="56">
        <f t="shared" si="1"/>
        <v>2125</v>
      </c>
      <c r="E25" s="56">
        <f t="shared" si="2"/>
        <v>1130</v>
      </c>
      <c r="F25" s="56">
        <v>4</v>
      </c>
      <c r="G25" s="56">
        <v>0</v>
      </c>
      <c r="H25" s="56">
        <v>26</v>
      </c>
      <c r="I25" s="56">
        <v>19</v>
      </c>
      <c r="J25" s="56">
        <v>105</v>
      </c>
      <c r="K25" s="56">
        <v>103</v>
      </c>
      <c r="L25" s="56">
        <v>1853</v>
      </c>
      <c r="M25" s="56">
        <v>699</v>
      </c>
      <c r="N25" s="56">
        <v>137</v>
      </c>
      <c r="O25" s="56">
        <v>309</v>
      </c>
    </row>
    <row r="26" spans="1:15" s="38" customFormat="1" ht="18.75">
      <c r="A26" s="53" t="s">
        <v>111</v>
      </c>
      <c r="B26" s="54" t="s">
        <v>112</v>
      </c>
      <c r="C26" s="55">
        <f t="shared" si="0"/>
        <v>20</v>
      </c>
      <c r="D26" s="56">
        <f t="shared" si="1"/>
        <v>12</v>
      </c>
      <c r="E26" s="56">
        <f t="shared" si="2"/>
        <v>8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11</v>
      </c>
      <c r="M26" s="56">
        <v>5</v>
      </c>
      <c r="N26" s="56">
        <v>0</v>
      </c>
      <c r="O26" s="56">
        <v>3</v>
      </c>
    </row>
    <row r="27" spans="1:15" s="38" customFormat="1" ht="18.75">
      <c r="A27" s="53">
        <f>A25+1</f>
        <v>5</v>
      </c>
      <c r="B27" s="54" t="s">
        <v>113</v>
      </c>
      <c r="C27" s="55">
        <f t="shared" si="0"/>
        <v>3877</v>
      </c>
      <c r="D27" s="56">
        <f t="shared" si="1"/>
        <v>1704</v>
      </c>
      <c r="E27" s="56">
        <f t="shared" si="2"/>
        <v>2173</v>
      </c>
      <c r="F27" s="56">
        <v>44</v>
      </c>
      <c r="G27" s="56">
        <v>41</v>
      </c>
      <c r="H27" s="56">
        <v>173</v>
      </c>
      <c r="I27" s="56">
        <v>155</v>
      </c>
      <c r="J27" s="56">
        <v>425</v>
      </c>
      <c r="K27" s="56">
        <v>428</v>
      </c>
      <c r="L27" s="56">
        <v>971</v>
      </c>
      <c r="M27" s="56">
        <v>1240</v>
      </c>
      <c r="N27" s="56">
        <v>91</v>
      </c>
      <c r="O27" s="56">
        <v>309</v>
      </c>
    </row>
    <row r="28" spans="1:15" s="38" customFormat="1" ht="18.75">
      <c r="A28" s="53">
        <f aca="true" t="shared" si="3" ref="A28:A36">A27+1</f>
        <v>6</v>
      </c>
      <c r="B28" s="54" t="s">
        <v>114</v>
      </c>
      <c r="C28" s="55">
        <f t="shared" si="0"/>
        <v>398</v>
      </c>
      <c r="D28" s="56">
        <f t="shared" si="1"/>
        <v>286</v>
      </c>
      <c r="E28" s="56">
        <f t="shared" si="2"/>
        <v>112</v>
      </c>
      <c r="F28" s="56">
        <v>0</v>
      </c>
      <c r="G28" s="56">
        <v>0</v>
      </c>
      <c r="H28" s="56">
        <v>3</v>
      </c>
      <c r="I28" s="56">
        <v>1</v>
      </c>
      <c r="J28" s="56">
        <v>7</v>
      </c>
      <c r="K28" s="56">
        <v>17</v>
      </c>
      <c r="L28" s="56">
        <v>261</v>
      </c>
      <c r="M28" s="56">
        <v>76</v>
      </c>
      <c r="N28" s="56">
        <v>15</v>
      </c>
      <c r="O28" s="56">
        <v>18</v>
      </c>
    </row>
    <row r="29" spans="1:15" s="38" customFormat="1" ht="18.75">
      <c r="A29" s="53">
        <f t="shared" si="3"/>
        <v>7</v>
      </c>
      <c r="B29" s="54" t="s">
        <v>115</v>
      </c>
      <c r="C29" s="55">
        <f t="shared" si="0"/>
        <v>9836</v>
      </c>
      <c r="D29" s="56">
        <f t="shared" si="1"/>
        <v>4447</v>
      </c>
      <c r="E29" s="56">
        <f t="shared" si="2"/>
        <v>5389</v>
      </c>
      <c r="F29" s="56">
        <v>38</v>
      </c>
      <c r="G29" s="56">
        <v>46</v>
      </c>
      <c r="H29" s="56">
        <v>350</v>
      </c>
      <c r="I29" s="56">
        <v>308</v>
      </c>
      <c r="J29" s="56">
        <v>1061</v>
      </c>
      <c r="K29" s="56">
        <v>894</v>
      </c>
      <c r="L29" s="56">
        <v>2541</v>
      </c>
      <c r="M29" s="56">
        <v>2854</v>
      </c>
      <c r="N29" s="56">
        <v>457</v>
      </c>
      <c r="O29" s="56">
        <v>1287</v>
      </c>
    </row>
    <row r="30" spans="1:15" s="38" customFormat="1" ht="18.75">
      <c r="A30" s="53">
        <f t="shared" si="3"/>
        <v>8</v>
      </c>
      <c r="B30" s="54" t="s">
        <v>116</v>
      </c>
      <c r="C30" s="55">
        <f t="shared" si="0"/>
        <v>4810</v>
      </c>
      <c r="D30" s="56">
        <f t="shared" si="1"/>
        <v>2001</v>
      </c>
      <c r="E30" s="56">
        <f t="shared" si="2"/>
        <v>2809</v>
      </c>
      <c r="F30" s="56">
        <v>40</v>
      </c>
      <c r="G30" s="56">
        <v>29</v>
      </c>
      <c r="H30" s="56">
        <v>282</v>
      </c>
      <c r="I30" s="56">
        <v>250</v>
      </c>
      <c r="J30" s="56">
        <v>664</v>
      </c>
      <c r="K30" s="56">
        <v>685</v>
      </c>
      <c r="L30" s="56">
        <v>936</v>
      </c>
      <c r="M30" s="56">
        <v>1586</v>
      </c>
      <c r="N30" s="56">
        <v>79</v>
      </c>
      <c r="O30" s="56">
        <v>259</v>
      </c>
    </row>
    <row r="31" spans="1:15" s="38" customFormat="1" ht="18.75">
      <c r="A31" s="53">
        <f t="shared" si="3"/>
        <v>9</v>
      </c>
      <c r="B31" s="54" t="s">
        <v>117</v>
      </c>
      <c r="C31" s="55">
        <f t="shared" si="0"/>
        <v>9077</v>
      </c>
      <c r="D31" s="56">
        <f t="shared" si="1"/>
        <v>4132</v>
      </c>
      <c r="E31" s="56">
        <f t="shared" si="2"/>
        <v>4945</v>
      </c>
      <c r="F31" s="56">
        <v>76</v>
      </c>
      <c r="G31" s="56">
        <v>63</v>
      </c>
      <c r="H31" s="56">
        <v>325</v>
      </c>
      <c r="I31" s="56">
        <v>342</v>
      </c>
      <c r="J31" s="56">
        <v>950</v>
      </c>
      <c r="K31" s="56">
        <v>901</v>
      </c>
      <c r="L31" s="56">
        <v>2454</v>
      </c>
      <c r="M31" s="56">
        <v>2621</v>
      </c>
      <c r="N31" s="56">
        <v>327</v>
      </c>
      <c r="O31" s="56">
        <v>1018</v>
      </c>
    </row>
    <row r="32" spans="1:15" s="38" customFormat="1" ht="18.75">
      <c r="A32" s="53">
        <f t="shared" si="3"/>
        <v>10</v>
      </c>
      <c r="B32" s="54" t="s">
        <v>118</v>
      </c>
      <c r="C32" s="55">
        <f t="shared" si="0"/>
        <v>6539</v>
      </c>
      <c r="D32" s="56">
        <f t="shared" si="1"/>
        <v>2844</v>
      </c>
      <c r="E32" s="56">
        <f t="shared" si="2"/>
        <v>3695</v>
      </c>
      <c r="F32" s="56">
        <v>67</v>
      </c>
      <c r="G32" s="56">
        <v>66</v>
      </c>
      <c r="H32" s="56">
        <v>324</v>
      </c>
      <c r="I32" s="56">
        <v>268</v>
      </c>
      <c r="J32" s="56">
        <v>697</v>
      </c>
      <c r="K32" s="56">
        <v>664</v>
      </c>
      <c r="L32" s="56">
        <v>1551</v>
      </c>
      <c r="M32" s="56">
        <v>2142</v>
      </c>
      <c r="N32" s="56">
        <v>205</v>
      </c>
      <c r="O32" s="56">
        <v>555</v>
      </c>
    </row>
    <row r="33" spans="1:15" s="38" customFormat="1" ht="18.75">
      <c r="A33" s="53">
        <f t="shared" si="3"/>
        <v>11</v>
      </c>
      <c r="B33" s="54" t="s">
        <v>119</v>
      </c>
      <c r="C33" s="55">
        <f t="shared" si="0"/>
        <v>28611</v>
      </c>
      <c r="D33" s="56">
        <f t="shared" si="1"/>
        <v>12682</v>
      </c>
      <c r="E33" s="56">
        <f t="shared" si="2"/>
        <v>15929</v>
      </c>
      <c r="F33" s="56">
        <v>111</v>
      </c>
      <c r="G33" s="56">
        <v>98</v>
      </c>
      <c r="H33" s="56">
        <v>624</v>
      </c>
      <c r="I33" s="56">
        <v>526</v>
      </c>
      <c r="J33" s="56">
        <v>2425</v>
      </c>
      <c r="K33" s="56">
        <v>2309</v>
      </c>
      <c r="L33" s="56">
        <v>7454</v>
      </c>
      <c r="M33" s="56">
        <v>6959</v>
      </c>
      <c r="N33" s="56">
        <v>2068</v>
      </c>
      <c r="O33" s="56">
        <v>6037</v>
      </c>
    </row>
    <row r="34" spans="1:15" s="38" customFormat="1" ht="18.75">
      <c r="A34" s="53">
        <f t="shared" si="3"/>
        <v>12</v>
      </c>
      <c r="B34" s="54" t="s">
        <v>120</v>
      </c>
      <c r="C34" s="55">
        <f t="shared" si="0"/>
        <v>11242</v>
      </c>
      <c r="D34" s="56">
        <f t="shared" si="1"/>
        <v>4794</v>
      </c>
      <c r="E34" s="56">
        <f t="shared" si="2"/>
        <v>6448</v>
      </c>
      <c r="F34" s="56">
        <v>38</v>
      </c>
      <c r="G34" s="56">
        <v>47</v>
      </c>
      <c r="H34" s="56">
        <v>205</v>
      </c>
      <c r="I34" s="56">
        <v>208</v>
      </c>
      <c r="J34" s="56">
        <v>940</v>
      </c>
      <c r="K34" s="56">
        <v>850</v>
      </c>
      <c r="L34" s="56">
        <v>2794</v>
      </c>
      <c r="M34" s="56">
        <v>2740</v>
      </c>
      <c r="N34" s="56">
        <v>817</v>
      </c>
      <c r="O34" s="56">
        <v>2603</v>
      </c>
    </row>
    <row r="35" spans="1:15" s="38" customFormat="1" ht="18.75">
      <c r="A35" s="53">
        <f t="shared" si="3"/>
        <v>13</v>
      </c>
      <c r="B35" s="54" t="s">
        <v>121</v>
      </c>
      <c r="C35" s="55">
        <f t="shared" si="0"/>
        <v>44622</v>
      </c>
      <c r="D35" s="56">
        <f t="shared" si="1"/>
        <v>20476</v>
      </c>
      <c r="E35" s="56">
        <f t="shared" si="2"/>
        <v>24146</v>
      </c>
      <c r="F35" s="56">
        <v>170</v>
      </c>
      <c r="G35" s="56">
        <v>218</v>
      </c>
      <c r="H35" s="56">
        <v>997</v>
      </c>
      <c r="I35" s="56">
        <v>960</v>
      </c>
      <c r="J35" s="56">
        <v>3313</v>
      </c>
      <c r="K35" s="56">
        <v>3050</v>
      </c>
      <c r="L35" s="56">
        <v>12618</v>
      </c>
      <c r="M35" s="56">
        <v>10791</v>
      </c>
      <c r="N35" s="56">
        <v>3378</v>
      </c>
      <c r="O35" s="56">
        <v>9127</v>
      </c>
    </row>
    <row r="36" spans="1:15" s="38" customFormat="1" ht="18.75">
      <c r="A36" s="53">
        <f t="shared" si="3"/>
        <v>14</v>
      </c>
      <c r="B36" s="54" t="s">
        <v>122</v>
      </c>
      <c r="C36" s="55">
        <f t="shared" si="0"/>
        <v>3444</v>
      </c>
      <c r="D36" s="56">
        <f t="shared" si="1"/>
        <v>1485</v>
      </c>
      <c r="E36" s="56">
        <f t="shared" si="2"/>
        <v>1959</v>
      </c>
      <c r="F36" s="56">
        <v>5</v>
      </c>
      <c r="G36" s="56">
        <v>7</v>
      </c>
      <c r="H36" s="56">
        <v>54</v>
      </c>
      <c r="I36" s="56">
        <v>46</v>
      </c>
      <c r="J36" s="56">
        <v>356</v>
      </c>
      <c r="K36" s="56">
        <v>296</v>
      </c>
      <c r="L36" s="56">
        <v>853</v>
      </c>
      <c r="M36" s="56">
        <v>940</v>
      </c>
      <c r="N36" s="56">
        <v>217</v>
      </c>
      <c r="O36" s="56">
        <v>670</v>
      </c>
    </row>
    <row r="37" spans="1:15" s="38" customFormat="1" ht="18.75">
      <c r="A37" s="53" t="s">
        <v>123</v>
      </c>
      <c r="B37" s="57" t="s">
        <v>124</v>
      </c>
      <c r="C37" s="55">
        <f t="shared" si="0"/>
        <v>635</v>
      </c>
      <c r="D37" s="56">
        <f t="shared" si="1"/>
        <v>304</v>
      </c>
      <c r="E37" s="56">
        <f t="shared" si="2"/>
        <v>331</v>
      </c>
      <c r="F37" s="56">
        <v>0</v>
      </c>
      <c r="G37" s="56">
        <v>0</v>
      </c>
      <c r="H37" s="56">
        <v>11</v>
      </c>
      <c r="I37" s="56">
        <v>8</v>
      </c>
      <c r="J37" s="56">
        <v>74</v>
      </c>
      <c r="K37" s="56">
        <v>61</v>
      </c>
      <c r="L37" s="56">
        <v>185</v>
      </c>
      <c r="M37" s="56">
        <v>142</v>
      </c>
      <c r="N37" s="56">
        <v>34</v>
      </c>
      <c r="O37" s="56">
        <v>120</v>
      </c>
    </row>
    <row r="38" spans="1:15" s="38" customFormat="1" ht="18.75">
      <c r="A38" s="53">
        <v>15</v>
      </c>
      <c r="B38" s="54" t="s">
        <v>125</v>
      </c>
      <c r="C38" s="55">
        <f t="shared" si="0"/>
        <v>5663</v>
      </c>
      <c r="D38" s="56">
        <f t="shared" si="1"/>
        <v>2662</v>
      </c>
      <c r="E38" s="56">
        <f t="shared" si="2"/>
        <v>3001</v>
      </c>
      <c r="F38" s="56">
        <v>19</v>
      </c>
      <c r="G38" s="56">
        <v>16</v>
      </c>
      <c r="H38" s="56">
        <v>89</v>
      </c>
      <c r="I38" s="56">
        <v>82</v>
      </c>
      <c r="J38" s="56">
        <v>352</v>
      </c>
      <c r="K38" s="56">
        <v>386</v>
      </c>
      <c r="L38" s="56">
        <v>1628</v>
      </c>
      <c r="M38" s="56">
        <v>1221</v>
      </c>
      <c r="N38" s="56">
        <v>574</v>
      </c>
      <c r="O38" s="56">
        <v>1296</v>
      </c>
    </row>
    <row r="39" spans="1:15" s="38" customFormat="1" ht="18.75">
      <c r="A39" s="53">
        <f>A38+1</f>
        <v>16</v>
      </c>
      <c r="B39" s="54" t="s">
        <v>126</v>
      </c>
      <c r="C39" s="55">
        <f t="shared" si="0"/>
        <v>27454</v>
      </c>
      <c r="D39" s="56">
        <f t="shared" si="1"/>
        <v>11995</v>
      </c>
      <c r="E39" s="56">
        <f t="shared" si="2"/>
        <v>15459</v>
      </c>
      <c r="F39" s="56">
        <v>116</v>
      </c>
      <c r="G39" s="56">
        <v>90</v>
      </c>
      <c r="H39" s="56">
        <v>618</v>
      </c>
      <c r="I39" s="56">
        <v>532</v>
      </c>
      <c r="J39" s="56">
        <v>2447</v>
      </c>
      <c r="K39" s="56">
        <v>2287</v>
      </c>
      <c r="L39" s="56">
        <v>7042</v>
      </c>
      <c r="M39" s="56">
        <v>6956</v>
      </c>
      <c r="N39" s="56">
        <v>1772</v>
      </c>
      <c r="O39" s="56">
        <v>5594</v>
      </c>
    </row>
    <row r="40" spans="1:15" s="38" customFormat="1" ht="18.75">
      <c r="A40" s="53">
        <f>A39+1</f>
        <v>17</v>
      </c>
      <c r="B40" s="54" t="s">
        <v>127</v>
      </c>
      <c r="C40" s="55">
        <f t="shared" si="0"/>
        <v>17606</v>
      </c>
      <c r="D40" s="56">
        <f t="shared" si="1"/>
        <v>7691</v>
      </c>
      <c r="E40" s="56">
        <f t="shared" si="2"/>
        <v>9915</v>
      </c>
      <c r="F40" s="56">
        <v>74</v>
      </c>
      <c r="G40" s="56">
        <v>71</v>
      </c>
      <c r="H40" s="56">
        <v>471</v>
      </c>
      <c r="I40" s="56">
        <v>415</v>
      </c>
      <c r="J40" s="56">
        <v>1588</v>
      </c>
      <c r="K40" s="56">
        <v>1548</v>
      </c>
      <c r="L40" s="56">
        <v>4568</v>
      </c>
      <c r="M40" s="56">
        <v>4626</v>
      </c>
      <c r="N40" s="56">
        <v>990</v>
      </c>
      <c r="O40" s="56">
        <v>3255</v>
      </c>
    </row>
    <row r="41" spans="1:15" s="38" customFormat="1" ht="18.75">
      <c r="A41" s="53">
        <f>A40+1</f>
        <v>18</v>
      </c>
      <c r="B41" s="54" t="s">
        <v>128</v>
      </c>
      <c r="C41" s="55">
        <f t="shared" si="0"/>
        <v>19384</v>
      </c>
      <c r="D41" s="56">
        <f t="shared" si="1"/>
        <v>8925</v>
      </c>
      <c r="E41" s="56">
        <f t="shared" si="2"/>
        <v>10459</v>
      </c>
      <c r="F41" s="56">
        <v>81</v>
      </c>
      <c r="G41" s="56">
        <v>87</v>
      </c>
      <c r="H41" s="56">
        <v>409</v>
      </c>
      <c r="I41" s="56">
        <v>420</v>
      </c>
      <c r="J41" s="56">
        <v>1371</v>
      </c>
      <c r="K41" s="56">
        <v>1328</v>
      </c>
      <c r="L41" s="56">
        <v>5602</v>
      </c>
      <c r="M41" s="56">
        <v>4723</v>
      </c>
      <c r="N41" s="56">
        <v>1462</v>
      </c>
      <c r="O41" s="56">
        <v>3901</v>
      </c>
    </row>
    <row r="42" spans="1:15" s="38" customFormat="1" ht="18.75">
      <c r="A42" s="53">
        <f>A41+1</f>
        <v>19</v>
      </c>
      <c r="B42" s="54" t="s">
        <v>129</v>
      </c>
      <c r="C42" s="55">
        <f t="shared" si="0"/>
        <v>9890</v>
      </c>
      <c r="D42" s="56">
        <f t="shared" si="1"/>
        <v>4752</v>
      </c>
      <c r="E42" s="56">
        <f t="shared" si="2"/>
        <v>5138</v>
      </c>
      <c r="F42" s="56">
        <v>47</v>
      </c>
      <c r="G42" s="56">
        <v>51</v>
      </c>
      <c r="H42" s="56">
        <v>244</v>
      </c>
      <c r="I42" s="56">
        <v>194</v>
      </c>
      <c r="J42" s="56">
        <v>757</v>
      </c>
      <c r="K42" s="56">
        <v>736</v>
      </c>
      <c r="L42" s="56">
        <v>3012</v>
      </c>
      <c r="M42" s="56">
        <v>2254</v>
      </c>
      <c r="N42" s="56">
        <v>692</v>
      </c>
      <c r="O42" s="56">
        <v>1903</v>
      </c>
    </row>
    <row r="43" spans="1:15" s="12" customFormat="1" ht="18.75">
      <c r="A43" s="58">
        <f>A42+1</f>
        <v>20</v>
      </c>
      <c r="B43" s="59" t="s">
        <v>130</v>
      </c>
      <c r="C43" s="55">
        <f aca="true" t="shared" si="4" ref="C43:O43">SUM(C20:C42)-C21-C23-C26-C37</f>
        <v>296127</v>
      </c>
      <c r="D43" s="55">
        <f t="shared" si="4"/>
        <v>135347</v>
      </c>
      <c r="E43" s="55">
        <f t="shared" si="4"/>
        <v>160780</v>
      </c>
      <c r="F43" s="55">
        <f t="shared" si="4"/>
        <v>1365</v>
      </c>
      <c r="G43" s="55">
        <f t="shared" si="4"/>
        <v>1336</v>
      </c>
      <c r="H43" s="55">
        <f t="shared" si="4"/>
        <v>7431</v>
      </c>
      <c r="I43" s="55">
        <f t="shared" si="4"/>
        <v>6898</v>
      </c>
      <c r="J43" s="55">
        <f t="shared" si="4"/>
        <v>23545</v>
      </c>
      <c r="K43" s="55">
        <f t="shared" si="4"/>
        <v>22367</v>
      </c>
      <c r="L43" s="55">
        <f t="shared" si="4"/>
        <v>84606</v>
      </c>
      <c r="M43" s="55">
        <f t="shared" si="4"/>
        <v>78487</v>
      </c>
      <c r="N43" s="55">
        <f t="shared" si="4"/>
        <v>18400</v>
      </c>
      <c r="O43" s="55">
        <f t="shared" si="4"/>
        <v>51692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60</v>
      </c>
      <c r="E46" s="108" t="s">
        <v>131</v>
      </c>
      <c r="F46" s="108"/>
      <c r="G46" s="108"/>
      <c r="H46" s="108"/>
      <c r="I46" s="108"/>
    </row>
    <row r="47" spans="4:9" s="38" customFormat="1" ht="13.5" customHeight="1">
      <c r="D47" s="39" t="s">
        <v>61</v>
      </c>
      <c r="E47" s="110" t="s">
        <v>62</v>
      </c>
      <c r="F47" s="110"/>
      <c r="G47" s="110"/>
      <c r="H47" s="110"/>
      <c r="I47" s="110"/>
    </row>
    <row r="48" s="38" customFormat="1" ht="22.5" customHeight="1">
      <c r="A48" s="12" t="s">
        <v>63</v>
      </c>
    </row>
    <row r="49" spans="1:9" s="38" customFormat="1" ht="21" customHeight="1">
      <c r="A49" s="108" t="s">
        <v>60</v>
      </c>
      <c r="B49" s="108"/>
      <c r="C49" s="108"/>
      <c r="E49" s="108" t="s">
        <v>131</v>
      </c>
      <c r="F49" s="108"/>
      <c r="G49" s="108"/>
      <c r="H49" s="108"/>
      <c r="I49" s="108"/>
    </row>
    <row r="50" spans="1:9" s="39" customFormat="1" ht="12">
      <c r="A50" s="110" t="s">
        <v>64</v>
      </c>
      <c r="B50" s="110"/>
      <c r="C50" s="110"/>
      <c r="D50" s="39" t="s">
        <v>61</v>
      </c>
      <c r="E50" s="110" t="s">
        <v>62</v>
      </c>
      <c r="F50" s="110"/>
      <c r="G50" s="110"/>
      <c r="H50" s="110"/>
      <c r="I50" s="110"/>
    </row>
  </sheetData>
  <sheetProtection/>
  <mergeCells count="21">
    <mergeCell ref="F16:K16"/>
    <mergeCell ref="A50:C50"/>
    <mergeCell ref="E50:I50"/>
    <mergeCell ref="E47:I47"/>
    <mergeCell ref="A49:C49"/>
    <mergeCell ref="E49:I49"/>
    <mergeCell ref="F15:O15"/>
    <mergeCell ref="E46:I46"/>
    <mergeCell ref="H17:I17"/>
    <mergeCell ref="J17:K17"/>
    <mergeCell ref="F17:G17"/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625" style="61" customWidth="1"/>
    <col min="2" max="2" width="22.75390625" style="61" customWidth="1"/>
    <col min="3" max="3" width="11.00390625" style="61" customWidth="1"/>
    <col min="4" max="4" width="10.625" style="61" customWidth="1"/>
    <col min="5" max="5" width="12.75390625" style="61" customWidth="1"/>
    <col min="6" max="6" width="10.875" style="61" customWidth="1"/>
    <col min="7" max="7" width="12.75390625" style="61" customWidth="1"/>
    <col min="8" max="8" width="14.00390625" style="61" customWidth="1"/>
    <col min="9" max="9" width="13.125" style="61" customWidth="1"/>
    <col min="10" max="10" width="12.375" style="61" customWidth="1"/>
    <col min="11" max="11" width="13.00390625" style="61" customWidth="1"/>
    <col min="12" max="16384" width="9.125" style="61" customWidth="1"/>
  </cols>
  <sheetData>
    <row r="1" spans="2:10" ht="14.25">
      <c r="B1" s="62" t="s">
        <v>132</v>
      </c>
      <c r="H1" s="61" t="s">
        <v>133</v>
      </c>
      <c r="I1" s="63"/>
      <c r="J1" s="63"/>
    </row>
    <row r="2" spans="2:10" ht="14.25">
      <c r="B2" s="62" t="s">
        <v>134</v>
      </c>
      <c r="H2" s="64" t="s">
        <v>135</v>
      </c>
      <c r="I2" s="63"/>
      <c r="J2" s="63"/>
    </row>
    <row r="3" spans="8:10" ht="12.75">
      <c r="H3" s="64" t="s">
        <v>136</v>
      </c>
      <c r="I3" s="63"/>
      <c r="J3" s="63"/>
    </row>
    <row r="4" spans="2:10" ht="12.75">
      <c r="B4" s="65" t="s">
        <v>192</v>
      </c>
      <c r="H4" s="64" t="s">
        <v>137</v>
      </c>
      <c r="I4" s="63"/>
      <c r="J4" s="63"/>
    </row>
    <row r="5" spans="1:10" ht="15">
      <c r="A5" s="66"/>
      <c r="H5" s="64" t="s">
        <v>138</v>
      </c>
      <c r="I5" s="63"/>
      <c r="J5" s="63"/>
    </row>
    <row r="6" spans="8:10" ht="12.75">
      <c r="H6" s="64" t="s">
        <v>139</v>
      </c>
      <c r="I6" s="63"/>
      <c r="J6" s="63"/>
    </row>
    <row r="9" spans="1:11" ht="12.75">
      <c r="A9" s="131" t="s">
        <v>140</v>
      </c>
      <c r="B9" s="131" t="s">
        <v>141</v>
      </c>
      <c r="C9" s="132" t="s">
        <v>142</v>
      </c>
      <c r="D9" s="132"/>
      <c r="E9" s="132"/>
      <c r="F9" s="132"/>
      <c r="G9" s="132"/>
      <c r="H9" s="132"/>
      <c r="I9" s="132"/>
      <c r="J9" s="132"/>
      <c r="K9" s="132"/>
    </row>
    <row r="10" spans="1:11" ht="12.75">
      <c r="A10" s="131"/>
      <c r="B10" s="131"/>
      <c r="C10" s="132" t="s">
        <v>143</v>
      </c>
      <c r="D10" s="132" t="s">
        <v>12</v>
      </c>
      <c r="E10" s="132"/>
      <c r="F10" s="132"/>
      <c r="G10" s="132"/>
      <c r="H10" s="132"/>
      <c r="I10" s="132"/>
      <c r="J10" s="132"/>
      <c r="K10" s="132"/>
    </row>
    <row r="11" spans="1:11" ht="12.75">
      <c r="A11" s="131"/>
      <c r="B11" s="131"/>
      <c r="C11" s="132"/>
      <c r="D11" s="133" t="s">
        <v>144</v>
      </c>
      <c r="E11" s="133" t="s">
        <v>145</v>
      </c>
      <c r="F11" s="132" t="s">
        <v>146</v>
      </c>
      <c r="G11" s="132"/>
      <c r="H11" s="132"/>
      <c r="I11" s="132"/>
      <c r="J11" s="132"/>
      <c r="K11" s="132"/>
    </row>
    <row r="12" spans="1:11" ht="12.75">
      <c r="A12" s="131"/>
      <c r="B12" s="131"/>
      <c r="C12" s="132"/>
      <c r="D12" s="133"/>
      <c r="E12" s="133"/>
      <c r="F12" s="132" t="s">
        <v>147</v>
      </c>
      <c r="G12" s="132"/>
      <c r="H12" s="132" t="s">
        <v>94</v>
      </c>
      <c r="I12" s="132"/>
      <c r="J12" s="132" t="s">
        <v>95</v>
      </c>
      <c r="K12" s="132"/>
    </row>
    <row r="13" spans="1:11" ht="12.75">
      <c r="A13" s="131"/>
      <c r="B13" s="131"/>
      <c r="C13" s="132"/>
      <c r="D13" s="133"/>
      <c r="E13" s="133"/>
      <c r="F13" s="67" t="s">
        <v>144</v>
      </c>
      <c r="G13" s="67" t="s">
        <v>145</v>
      </c>
      <c r="H13" s="67" t="s">
        <v>144</v>
      </c>
      <c r="I13" s="67" t="s">
        <v>145</v>
      </c>
      <c r="J13" s="67" t="s">
        <v>144</v>
      </c>
      <c r="K13" s="67" t="s">
        <v>145</v>
      </c>
    </row>
    <row r="14" spans="1:11" ht="11.25" customHeight="1">
      <c r="A14" s="68">
        <v>1</v>
      </c>
      <c r="B14" s="68">
        <v>2</v>
      </c>
      <c r="C14" s="68">
        <v>3</v>
      </c>
      <c r="D14" s="68">
        <v>4</v>
      </c>
      <c r="E14" s="68">
        <v>5</v>
      </c>
      <c r="F14" s="68">
        <v>6</v>
      </c>
      <c r="G14" s="68">
        <v>7</v>
      </c>
      <c r="H14" s="68">
        <v>8</v>
      </c>
      <c r="I14" s="68">
        <v>9</v>
      </c>
      <c r="J14" s="68">
        <v>10</v>
      </c>
      <c r="K14" s="68">
        <v>11</v>
      </c>
    </row>
    <row r="15" spans="1:11" ht="12.75">
      <c r="A15" s="17" t="s">
        <v>148</v>
      </c>
      <c r="B15" s="67" t="s">
        <v>103</v>
      </c>
      <c r="C15" s="69">
        <f aca="true" t="shared" si="0" ref="C15:C34">D15+E15</f>
        <v>0</v>
      </c>
      <c r="D15" s="69">
        <f aca="true" t="shared" si="1" ref="D15:D34">F15+H15+J15</f>
        <v>0</v>
      </c>
      <c r="E15" s="69">
        <f aca="true" t="shared" si="2" ref="E15:E34">G15+I15+K15</f>
        <v>0</v>
      </c>
      <c r="F15" s="17">
        <v>0</v>
      </c>
      <c r="G15" s="17">
        <v>0</v>
      </c>
      <c r="H15" s="17"/>
      <c r="I15" s="17"/>
      <c r="J15" s="17"/>
      <c r="K15" s="17"/>
    </row>
    <row r="16" spans="1:11" ht="12.75">
      <c r="A16" s="17" t="s">
        <v>149</v>
      </c>
      <c r="B16" s="67" t="s">
        <v>150</v>
      </c>
      <c r="C16" s="69">
        <f t="shared" si="0"/>
        <v>0</v>
      </c>
      <c r="D16" s="69">
        <f t="shared" si="1"/>
        <v>0</v>
      </c>
      <c r="E16" s="69">
        <f t="shared" si="2"/>
        <v>0</v>
      </c>
      <c r="F16" s="17">
        <v>0</v>
      </c>
      <c r="G16" s="17">
        <v>0</v>
      </c>
      <c r="H16" s="17"/>
      <c r="I16" s="17"/>
      <c r="J16" s="17"/>
      <c r="K16" s="17"/>
    </row>
    <row r="17" spans="1:11" ht="12.75">
      <c r="A17" s="17" t="s">
        <v>151</v>
      </c>
      <c r="B17" s="67" t="s">
        <v>152</v>
      </c>
      <c r="C17" s="69">
        <f t="shared" si="0"/>
        <v>0</v>
      </c>
      <c r="D17" s="69">
        <f t="shared" si="1"/>
        <v>0</v>
      </c>
      <c r="E17" s="69">
        <f t="shared" si="2"/>
        <v>0</v>
      </c>
      <c r="F17" s="17">
        <v>0</v>
      </c>
      <c r="G17" s="17">
        <v>0</v>
      </c>
      <c r="H17" s="17"/>
      <c r="I17" s="17"/>
      <c r="J17" s="17"/>
      <c r="K17" s="17"/>
    </row>
    <row r="18" spans="1:11" ht="12.75">
      <c r="A18" s="17" t="s">
        <v>153</v>
      </c>
      <c r="B18" s="67" t="s">
        <v>110</v>
      </c>
      <c r="C18" s="69">
        <f t="shared" si="0"/>
        <v>0</v>
      </c>
      <c r="D18" s="69">
        <f t="shared" si="1"/>
        <v>0</v>
      </c>
      <c r="E18" s="69">
        <f t="shared" si="2"/>
        <v>0</v>
      </c>
      <c r="F18" s="17">
        <v>0</v>
      </c>
      <c r="G18" s="17">
        <v>0</v>
      </c>
      <c r="H18" s="17"/>
      <c r="I18" s="17"/>
      <c r="J18" s="17"/>
      <c r="K18" s="17"/>
    </row>
    <row r="19" spans="1:11" s="70" customFormat="1" ht="12.75">
      <c r="A19" s="17" t="s">
        <v>154</v>
      </c>
      <c r="B19" s="67" t="s">
        <v>155</v>
      </c>
      <c r="C19" s="69">
        <f t="shared" si="0"/>
        <v>0</v>
      </c>
      <c r="D19" s="69">
        <f t="shared" si="1"/>
        <v>0</v>
      </c>
      <c r="E19" s="69">
        <f t="shared" si="2"/>
        <v>0</v>
      </c>
      <c r="F19" s="17">
        <v>0</v>
      </c>
      <c r="G19" s="17">
        <v>0</v>
      </c>
      <c r="H19" s="17"/>
      <c r="I19" s="17"/>
      <c r="J19" s="17"/>
      <c r="K19" s="17"/>
    </row>
    <row r="20" spans="1:11" ht="12.75">
      <c r="A20" s="17" t="s">
        <v>156</v>
      </c>
      <c r="B20" s="67" t="s">
        <v>114</v>
      </c>
      <c r="C20" s="69">
        <f t="shared" si="0"/>
        <v>0</v>
      </c>
      <c r="D20" s="69">
        <f t="shared" si="1"/>
        <v>0</v>
      </c>
      <c r="E20" s="69">
        <f t="shared" si="2"/>
        <v>0</v>
      </c>
      <c r="F20" s="17">
        <v>0</v>
      </c>
      <c r="G20" s="17">
        <v>0</v>
      </c>
      <c r="H20" s="17"/>
      <c r="I20" s="17"/>
      <c r="J20" s="17"/>
      <c r="K20" s="17"/>
    </row>
    <row r="21" spans="1:11" ht="25.5">
      <c r="A21" s="17" t="s">
        <v>157</v>
      </c>
      <c r="B21" s="71" t="s">
        <v>158</v>
      </c>
      <c r="C21" s="69">
        <f t="shared" si="0"/>
        <v>0</v>
      </c>
      <c r="D21" s="69">
        <f t="shared" si="1"/>
        <v>0</v>
      </c>
      <c r="E21" s="69">
        <f t="shared" si="2"/>
        <v>0</v>
      </c>
      <c r="F21" s="17">
        <v>0</v>
      </c>
      <c r="G21" s="17">
        <v>0</v>
      </c>
      <c r="H21" s="17"/>
      <c r="I21" s="17"/>
      <c r="J21" s="17"/>
      <c r="K21" s="17"/>
    </row>
    <row r="22" spans="1:11" ht="25.5">
      <c r="A22" s="17" t="s">
        <v>159</v>
      </c>
      <c r="B22" s="71" t="s">
        <v>160</v>
      </c>
      <c r="C22" s="69">
        <f t="shared" si="0"/>
        <v>0</v>
      </c>
      <c r="D22" s="69">
        <f t="shared" si="1"/>
        <v>0</v>
      </c>
      <c r="E22" s="69">
        <f t="shared" si="2"/>
        <v>0</v>
      </c>
      <c r="F22" s="17">
        <v>0</v>
      </c>
      <c r="G22" s="17">
        <v>0</v>
      </c>
      <c r="H22" s="17"/>
      <c r="I22" s="17"/>
      <c r="J22" s="17"/>
      <c r="K22" s="17"/>
    </row>
    <row r="23" spans="1:11" ht="25.5">
      <c r="A23" s="17" t="s">
        <v>161</v>
      </c>
      <c r="B23" s="71" t="s">
        <v>162</v>
      </c>
      <c r="C23" s="69">
        <f t="shared" si="0"/>
        <v>0</v>
      </c>
      <c r="D23" s="69">
        <f t="shared" si="1"/>
        <v>0</v>
      </c>
      <c r="E23" s="69">
        <f t="shared" si="2"/>
        <v>0</v>
      </c>
      <c r="F23" s="17">
        <v>0</v>
      </c>
      <c r="G23" s="17">
        <v>0</v>
      </c>
      <c r="H23" s="17"/>
      <c r="I23" s="17"/>
      <c r="J23" s="17"/>
      <c r="K23" s="17"/>
    </row>
    <row r="24" spans="1:11" ht="12.75">
      <c r="A24" s="17" t="s">
        <v>163</v>
      </c>
      <c r="B24" s="67" t="s">
        <v>164</v>
      </c>
      <c r="C24" s="69">
        <f t="shared" si="0"/>
        <v>0</v>
      </c>
      <c r="D24" s="69">
        <f t="shared" si="1"/>
        <v>0</v>
      </c>
      <c r="E24" s="69">
        <f t="shared" si="2"/>
        <v>0</v>
      </c>
      <c r="F24" s="17">
        <v>0</v>
      </c>
      <c r="G24" s="17">
        <v>0</v>
      </c>
      <c r="H24" s="17"/>
      <c r="I24" s="17"/>
      <c r="J24" s="17"/>
      <c r="K24" s="17"/>
    </row>
    <row r="25" spans="1:11" ht="12.75">
      <c r="A25" s="17" t="s">
        <v>165</v>
      </c>
      <c r="B25" s="67" t="s">
        <v>119</v>
      </c>
      <c r="C25" s="69">
        <f t="shared" si="0"/>
        <v>0</v>
      </c>
      <c r="D25" s="69">
        <f t="shared" si="1"/>
        <v>0</v>
      </c>
      <c r="E25" s="69">
        <f t="shared" si="2"/>
        <v>0</v>
      </c>
      <c r="F25" s="17">
        <v>0</v>
      </c>
      <c r="G25" s="17">
        <v>0</v>
      </c>
      <c r="H25" s="17"/>
      <c r="I25" s="17"/>
      <c r="J25" s="17"/>
      <c r="K25" s="17"/>
    </row>
    <row r="26" spans="1:11" ht="12.75">
      <c r="A26" s="17" t="s">
        <v>166</v>
      </c>
      <c r="B26" s="67" t="s">
        <v>120</v>
      </c>
      <c r="C26" s="69">
        <f t="shared" si="0"/>
        <v>0</v>
      </c>
      <c r="D26" s="69">
        <f t="shared" si="1"/>
        <v>0</v>
      </c>
      <c r="E26" s="69">
        <f t="shared" si="2"/>
        <v>0</v>
      </c>
      <c r="F26" s="17">
        <v>0</v>
      </c>
      <c r="G26" s="17">
        <v>0</v>
      </c>
      <c r="H26" s="17"/>
      <c r="I26" s="17"/>
      <c r="J26" s="17"/>
      <c r="K26" s="17"/>
    </row>
    <row r="27" spans="1:11" ht="12.75">
      <c r="A27" s="17" t="s">
        <v>167</v>
      </c>
      <c r="B27" s="67" t="s">
        <v>168</v>
      </c>
      <c r="C27" s="69">
        <f t="shared" si="0"/>
        <v>0</v>
      </c>
      <c r="D27" s="69">
        <f t="shared" si="1"/>
        <v>0</v>
      </c>
      <c r="E27" s="69">
        <f t="shared" si="2"/>
        <v>0</v>
      </c>
      <c r="F27" s="17">
        <v>0</v>
      </c>
      <c r="G27" s="17">
        <v>0</v>
      </c>
      <c r="H27" s="17"/>
      <c r="I27" s="17"/>
      <c r="J27" s="17"/>
      <c r="K27" s="17"/>
    </row>
    <row r="28" spans="1:11" ht="12.75">
      <c r="A28" s="17" t="s">
        <v>169</v>
      </c>
      <c r="B28" s="67" t="s">
        <v>122</v>
      </c>
      <c r="C28" s="69">
        <f t="shared" si="0"/>
        <v>0</v>
      </c>
      <c r="D28" s="69">
        <f t="shared" si="1"/>
        <v>0</v>
      </c>
      <c r="E28" s="69">
        <f t="shared" si="2"/>
        <v>0</v>
      </c>
      <c r="F28" s="17">
        <v>0</v>
      </c>
      <c r="G28" s="17">
        <v>0</v>
      </c>
      <c r="H28" s="17"/>
      <c r="I28" s="17"/>
      <c r="J28" s="17"/>
      <c r="K28" s="17"/>
    </row>
    <row r="29" spans="1:11" ht="12.75">
      <c r="A29" s="17" t="s">
        <v>170</v>
      </c>
      <c r="B29" s="67" t="s">
        <v>171</v>
      </c>
      <c r="C29" s="69">
        <f t="shared" si="0"/>
        <v>0</v>
      </c>
      <c r="D29" s="69">
        <f t="shared" si="1"/>
        <v>0</v>
      </c>
      <c r="E29" s="69">
        <f t="shared" si="2"/>
        <v>0</v>
      </c>
      <c r="F29" s="17">
        <v>0</v>
      </c>
      <c r="G29" s="17">
        <v>0</v>
      </c>
      <c r="H29" s="17"/>
      <c r="I29" s="17"/>
      <c r="J29" s="17"/>
      <c r="K29" s="17"/>
    </row>
    <row r="30" spans="1:11" ht="12.75">
      <c r="A30" s="17" t="s">
        <v>172</v>
      </c>
      <c r="B30" s="67" t="s">
        <v>126</v>
      </c>
      <c r="C30" s="69">
        <f t="shared" si="0"/>
        <v>0</v>
      </c>
      <c r="D30" s="69">
        <f t="shared" si="1"/>
        <v>0</v>
      </c>
      <c r="E30" s="69">
        <f t="shared" si="2"/>
        <v>0</v>
      </c>
      <c r="F30" s="17">
        <v>0</v>
      </c>
      <c r="G30" s="17">
        <v>0</v>
      </c>
      <c r="H30" s="17"/>
      <c r="I30" s="17"/>
      <c r="J30" s="17"/>
      <c r="K30" s="17"/>
    </row>
    <row r="31" spans="1:11" ht="12.75">
      <c r="A31" s="17" t="s">
        <v>173</v>
      </c>
      <c r="B31" s="72" t="s">
        <v>127</v>
      </c>
      <c r="C31" s="69">
        <f t="shared" si="0"/>
        <v>0</v>
      </c>
      <c r="D31" s="69">
        <f t="shared" si="1"/>
        <v>0</v>
      </c>
      <c r="E31" s="69">
        <f t="shared" si="2"/>
        <v>0</v>
      </c>
      <c r="F31" s="17">
        <v>0</v>
      </c>
      <c r="G31" s="17">
        <v>0</v>
      </c>
      <c r="H31" s="17"/>
      <c r="I31" s="17"/>
      <c r="J31" s="17"/>
      <c r="K31" s="17"/>
    </row>
    <row r="32" spans="1:11" ht="12.75">
      <c r="A32" s="17" t="s">
        <v>174</v>
      </c>
      <c r="B32" s="67" t="s">
        <v>128</v>
      </c>
      <c r="C32" s="69">
        <f t="shared" si="0"/>
        <v>0</v>
      </c>
      <c r="D32" s="69">
        <f t="shared" si="1"/>
        <v>0</v>
      </c>
      <c r="E32" s="69">
        <f t="shared" si="2"/>
        <v>0</v>
      </c>
      <c r="F32" s="17">
        <v>0</v>
      </c>
      <c r="G32" s="17">
        <v>0</v>
      </c>
      <c r="H32" s="17"/>
      <c r="I32" s="17"/>
      <c r="J32" s="17"/>
      <c r="K32" s="17"/>
    </row>
    <row r="33" spans="1:11" ht="12.75">
      <c r="A33" s="17" t="s">
        <v>175</v>
      </c>
      <c r="B33" s="67" t="s">
        <v>129</v>
      </c>
      <c r="C33" s="69">
        <f t="shared" si="0"/>
        <v>0</v>
      </c>
      <c r="D33" s="69">
        <f t="shared" si="1"/>
        <v>0</v>
      </c>
      <c r="E33" s="69">
        <f t="shared" si="2"/>
        <v>0</v>
      </c>
      <c r="F33" s="17">
        <v>0</v>
      </c>
      <c r="G33" s="17">
        <v>0</v>
      </c>
      <c r="H33" s="17"/>
      <c r="I33" s="17"/>
      <c r="J33" s="17"/>
      <c r="K33" s="17"/>
    </row>
    <row r="34" spans="1:11" ht="25.5">
      <c r="A34" s="17"/>
      <c r="B34" s="71" t="s">
        <v>176</v>
      </c>
      <c r="C34" s="69">
        <f t="shared" si="0"/>
        <v>0</v>
      </c>
      <c r="D34" s="69">
        <f t="shared" si="1"/>
        <v>0</v>
      </c>
      <c r="E34" s="69">
        <f t="shared" si="2"/>
        <v>0</v>
      </c>
      <c r="F34" s="17">
        <v>0</v>
      </c>
      <c r="G34" s="17">
        <v>0</v>
      </c>
      <c r="H34" s="17"/>
      <c r="I34" s="17"/>
      <c r="J34" s="17"/>
      <c r="K34" s="17"/>
    </row>
    <row r="35" spans="1:11" ht="12.75">
      <c r="A35" s="69"/>
      <c r="B35" s="69" t="s">
        <v>130</v>
      </c>
      <c r="C35" s="73">
        <f aca="true" t="shared" si="3" ref="C35:K35">SUM(C15:C33)</f>
        <v>0</v>
      </c>
      <c r="D35" s="73">
        <f t="shared" si="3"/>
        <v>0</v>
      </c>
      <c r="E35" s="73">
        <f t="shared" si="3"/>
        <v>0</v>
      </c>
      <c r="F35" s="73">
        <f t="shared" si="3"/>
        <v>0</v>
      </c>
      <c r="G35" s="73">
        <f t="shared" si="3"/>
        <v>0</v>
      </c>
      <c r="H35" s="73">
        <f t="shared" si="3"/>
        <v>0</v>
      </c>
      <c r="I35" s="73">
        <f t="shared" si="3"/>
        <v>0</v>
      </c>
      <c r="J35" s="73">
        <f t="shared" si="3"/>
        <v>0</v>
      </c>
      <c r="K35" s="73">
        <f t="shared" si="3"/>
        <v>0</v>
      </c>
    </row>
    <row r="36" spans="1:10" ht="12.75">
      <c r="A36" s="70"/>
      <c r="B36" s="74"/>
      <c r="C36" s="74"/>
      <c r="D36" s="75"/>
      <c r="E36" s="75"/>
      <c r="F36" s="75"/>
      <c r="G36" s="75"/>
      <c r="H36" s="75"/>
      <c r="I36" s="75"/>
      <c r="J36" s="75"/>
    </row>
    <row r="37" spans="1:3" ht="12.75">
      <c r="A37" s="70"/>
      <c r="B37" s="74"/>
      <c r="C37" s="74"/>
    </row>
    <row r="38" spans="1:8" ht="12.75">
      <c r="A38" s="76"/>
      <c r="F38" s="77"/>
      <c r="G38" s="77"/>
      <c r="H38" s="78"/>
    </row>
    <row r="39" spans="1:8" ht="12.75">
      <c r="A39" s="79"/>
      <c r="H39" s="79"/>
    </row>
    <row r="40" spans="1:8" ht="12.75">
      <c r="A40" s="78" t="s">
        <v>177</v>
      </c>
      <c r="H40" s="80" t="s">
        <v>178</v>
      </c>
    </row>
  </sheetData>
  <sheetProtection/>
  <mergeCells count="11">
    <mergeCell ref="J12:K12"/>
    <mergeCell ref="B9:B13"/>
    <mergeCell ref="A9:A13"/>
    <mergeCell ref="C10:C13"/>
    <mergeCell ref="C9:K9"/>
    <mergeCell ref="D10:K10"/>
    <mergeCell ref="D11:D13"/>
    <mergeCell ref="E11:E13"/>
    <mergeCell ref="F11:K11"/>
    <mergeCell ref="F12:G12"/>
    <mergeCell ref="H12:I1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82" customWidth="1"/>
    <col min="2" max="2" width="42.75390625" style="81" bestFit="1" customWidth="1"/>
    <col min="3" max="6" width="9.125" style="81" customWidth="1"/>
    <col min="7" max="7" width="42.75390625" style="81" bestFit="1" customWidth="1"/>
    <col min="8" max="16384" width="9.125" style="81" customWidth="1"/>
  </cols>
  <sheetData>
    <row r="1" spans="1:6" ht="99" customHeight="1">
      <c r="A1" s="134" t="s">
        <v>179</v>
      </c>
      <c r="B1" s="135"/>
      <c r="C1" s="135"/>
      <c r="D1" s="135"/>
      <c r="E1" s="135"/>
      <c r="F1" s="135"/>
    </row>
    <row r="2" spans="2:4" ht="18.75">
      <c r="B2" s="83" t="s">
        <v>180</v>
      </c>
      <c r="C2" s="84" t="s">
        <v>192</v>
      </c>
      <c r="D2" s="85"/>
    </row>
    <row r="3" spans="1:3" ht="25.5">
      <c r="A3" s="86" t="s">
        <v>181</v>
      </c>
      <c r="B3" s="86" t="s">
        <v>182</v>
      </c>
      <c r="C3" s="86" t="s">
        <v>183</v>
      </c>
    </row>
    <row r="4" ht="12.75">
      <c r="C4" s="82"/>
    </row>
    <row r="5" ht="12.75">
      <c r="C5" s="82"/>
    </row>
    <row r="6" ht="12.75">
      <c r="C6" s="82"/>
    </row>
    <row r="7" ht="12.75">
      <c r="C7" s="82"/>
    </row>
    <row r="8" ht="12.75">
      <c r="C8" s="82"/>
    </row>
    <row r="9" ht="12.75">
      <c r="C9" s="82"/>
    </row>
    <row r="10" ht="12.75">
      <c r="C10" s="82"/>
    </row>
    <row r="11" ht="12.75">
      <c r="C11" s="82"/>
    </row>
    <row r="12" ht="12.75">
      <c r="C12" s="82"/>
    </row>
    <row r="13" ht="12.75">
      <c r="C13" s="82"/>
    </row>
    <row r="14" ht="12.75">
      <c r="C14" s="82"/>
    </row>
    <row r="15" ht="12.75">
      <c r="C15" s="82"/>
    </row>
    <row r="16" ht="12.75">
      <c r="C16" s="82"/>
    </row>
    <row r="17" ht="12.75">
      <c r="C17" s="82"/>
    </row>
    <row r="18" ht="12.75">
      <c r="C18" s="82"/>
    </row>
    <row r="19" ht="12.75">
      <c r="C19" s="82"/>
    </row>
    <row r="20" ht="12.75">
      <c r="C20" s="82"/>
    </row>
    <row r="21" ht="12.75">
      <c r="C21" s="82"/>
    </row>
    <row r="22" ht="12.75">
      <c r="C22" s="82"/>
    </row>
    <row r="23" ht="12.75">
      <c r="C23" s="82"/>
    </row>
    <row r="24" ht="12.75">
      <c r="C24" s="82"/>
    </row>
    <row r="25" ht="12.75">
      <c r="C25" s="82"/>
    </row>
    <row r="26" ht="12.75">
      <c r="C26" s="82"/>
    </row>
    <row r="27" ht="12.75">
      <c r="C27" s="82"/>
    </row>
    <row r="28" ht="12.75">
      <c r="C28" s="82"/>
    </row>
    <row r="29" ht="12.75">
      <c r="C29" s="82"/>
    </row>
    <row r="30" ht="12.75">
      <c r="C30" s="82"/>
    </row>
    <row r="31" ht="12.75">
      <c r="C31" s="82"/>
    </row>
    <row r="32" ht="12.75">
      <c r="C32" s="82"/>
    </row>
    <row r="33" ht="12.75">
      <c r="C33" s="82"/>
    </row>
    <row r="34" ht="12.75">
      <c r="C34" s="82"/>
    </row>
    <row r="35" ht="12.75">
      <c r="C35" s="82"/>
    </row>
    <row r="36" ht="12.75">
      <c r="C36" s="82"/>
    </row>
    <row r="37" ht="12.75">
      <c r="C37" s="82"/>
    </row>
    <row r="38" ht="12.75">
      <c r="C38" s="82"/>
    </row>
    <row r="39" ht="12.75">
      <c r="C39" s="82"/>
    </row>
    <row r="40" ht="12.75">
      <c r="C40" s="82"/>
    </row>
    <row r="41" ht="12.75">
      <c r="C41" s="82"/>
    </row>
    <row r="42" ht="12.75">
      <c r="C42" s="82"/>
    </row>
    <row r="43" ht="12.75">
      <c r="C43" s="82"/>
    </row>
    <row r="44" ht="12.75">
      <c r="C44" s="82"/>
    </row>
    <row r="45" ht="12.75">
      <c r="C45" s="82"/>
    </row>
    <row r="46" ht="12.75">
      <c r="C46" s="82"/>
    </row>
    <row r="47" ht="12.75">
      <c r="C47" s="82"/>
    </row>
    <row r="48" ht="12.75">
      <c r="C48" s="82"/>
    </row>
    <row r="49" ht="12.75">
      <c r="C49" s="82"/>
    </row>
    <row r="50" ht="12.75">
      <c r="C50" s="82"/>
    </row>
    <row r="51" ht="12.75">
      <c r="C51" s="82"/>
    </row>
    <row r="52" ht="12.75">
      <c r="C52" s="82"/>
    </row>
    <row r="53" ht="12.75">
      <c r="C53" s="82"/>
    </row>
    <row r="54" ht="12.75">
      <c r="C54" s="82"/>
    </row>
    <row r="55" ht="12.75">
      <c r="C55" s="82"/>
    </row>
    <row r="56" ht="12.75">
      <c r="C56" s="82"/>
    </row>
    <row r="57" ht="12.75">
      <c r="C57" s="82"/>
    </row>
    <row r="58" ht="12.75">
      <c r="C58" s="82"/>
    </row>
    <row r="59" ht="12.75">
      <c r="C59" s="82"/>
    </row>
    <row r="60" ht="12.75">
      <c r="C60" s="82"/>
    </row>
    <row r="61" ht="12.75">
      <c r="C61" s="82"/>
    </row>
    <row r="62" ht="12.75">
      <c r="C62" s="82"/>
    </row>
    <row r="63" ht="12.75">
      <c r="C63" s="82"/>
    </row>
    <row r="64" ht="12.75">
      <c r="C64" s="82"/>
    </row>
    <row r="65" ht="12.75">
      <c r="C65" s="82"/>
    </row>
    <row r="66" ht="12.75">
      <c r="C66" s="82"/>
    </row>
    <row r="67" ht="12.75">
      <c r="C67" s="82"/>
    </row>
    <row r="68" ht="12.75">
      <c r="C68" s="82"/>
    </row>
    <row r="69" ht="12.75">
      <c r="C69" s="82"/>
    </row>
    <row r="70" ht="12.75">
      <c r="C70" s="82"/>
    </row>
    <row r="71" ht="12.75">
      <c r="C71" s="82"/>
    </row>
    <row r="72" ht="12.75">
      <c r="C72" s="82"/>
    </row>
    <row r="73" ht="12.75">
      <c r="C73" s="82"/>
    </row>
    <row r="74" ht="12.75">
      <c r="C74" s="82"/>
    </row>
    <row r="75" ht="12.75">
      <c r="C75" s="82"/>
    </row>
    <row r="76" ht="12.75">
      <c r="C76" s="82"/>
    </row>
    <row r="77" ht="12.75">
      <c r="C77" s="82"/>
    </row>
    <row r="78" ht="12.75">
      <c r="C78" s="82"/>
    </row>
    <row r="79" ht="12.75">
      <c r="C79" s="82"/>
    </row>
    <row r="80" ht="12.75">
      <c r="C80" s="82"/>
    </row>
    <row r="81" ht="12.75">
      <c r="C81" s="82"/>
    </row>
    <row r="82" ht="12.75">
      <c r="C82" s="82"/>
    </row>
    <row r="83" ht="12.75">
      <c r="C83" s="82"/>
    </row>
    <row r="84" ht="12.75">
      <c r="C84" s="82"/>
    </row>
    <row r="85" ht="12.75">
      <c r="C85" s="82"/>
    </row>
    <row r="86" ht="12.75">
      <c r="C86" s="82"/>
    </row>
    <row r="87" ht="12.75">
      <c r="C87" s="82"/>
    </row>
    <row r="88" ht="12.75">
      <c r="C88" s="82"/>
    </row>
    <row r="89" ht="12.75">
      <c r="C89" s="82"/>
    </row>
    <row r="90" ht="12.75">
      <c r="C90" s="82"/>
    </row>
    <row r="91" ht="12.75">
      <c r="C91" s="82"/>
    </row>
    <row r="92" ht="12.75">
      <c r="C92" s="82"/>
    </row>
    <row r="93" ht="12.75">
      <c r="C93" s="82"/>
    </row>
    <row r="94" ht="12.75">
      <c r="C94" s="82"/>
    </row>
    <row r="95" ht="12.75">
      <c r="C95" s="82"/>
    </row>
    <row r="96" ht="12.75">
      <c r="C96" s="82"/>
    </row>
    <row r="97" ht="12.75">
      <c r="C97" s="82"/>
    </row>
    <row r="98" ht="12.75">
      <c r="C98" s="82"/>
    </row>
    <row r="99" ht="12.75">
      <c r="C99" s="82"/>
    </row>
    <row r="100" ht="12.75">
      <c r="C100" s="82"/>
    </row>
    <row r="101" ht="12.75">
      <c r="C101" s="82"/>
    </row>
    <row r="102" ht="12.75">
      <c r="C102" s="82"/>
    </row>
    <row r="103" ht="12.75">
      <c r="C103" s="82"/>
    </row>
    <row r="104" ht="12.75">
      <c r="C104" s="82"/>
    </row>
    <row r="105" ht="12.75">
      <c r="C105" s="82"/>
    </row>
    <row r="106" ht="12.75">
      <c r="C106" s="82"/>
    </row>
    <row r="107" ht="12.75">
      <c r="C107" s="82"/>
    </row>
    <row r="108" ht="12.75">
      <c r="C108" s="82"/>
    </row>
    <row r="109" ht="12.75">
      <c r="C109" s="82"/>
    </row>
    <row r="110" ht="12.75">
      <c r="C110" s="82"/>
    </row>
    <row r="111" ht="12.75">
      <c r="C111" s="82"/>
    </row>
    <row r="112" ht="12.75">
      <c r="C112" s="82"/>
    </row>
    <row r="113" ht="12.75">
      <c r="C113" s="82"/>
    </row>
    <row r="114" ht="12.75">
      <c r="C114" s="82"/>
    </row>
    <row r="115" ht="12.75">
      <c r="C115" s="82"/>
    </row>
    <row r="116" ht="12.75">
      <c r="C116" s="82"/>
    </row>
    <row r="117" ht="12.75">
      <c r="C117" s="82"/>
    </row>
    <row r="118" ht="12.75">
      <c r="C118" s="82"/>
    </row>
    <row r="119" ht="12.75">
      <c r="C119" s="82"/>
    </row>
    <row r="120" ht="12.75">
      <c r="C120" s="82"/>
    </row>
    <row r="121" ht="12.75">
      <c r="C121" s="82"/>
    </row>
    <row r="122" ht="12.75">
      <c r="C122" s="82"/>
    </row>
    <row r="123" ht="12.75">
      <c r="C123" s="82"/>
    </row>
    <row r="124" ht="12.75">
      <c r="C124" s="82"/>
    </row>
    <row r="125" ht="12.75">
      <c r="C125" s="82"/>
    </row>
    <row r="126" ht="12.75">
      <c r="C126" s="82"/>
    </row>
    <row r="127" ht="12.75">
      <c r="C127" s="82"/>
    </row>
    <row r="128" ht="12.75">
      <c r="C128" s="82"/>
    </row>
    <row r="129" ht="12.75">
      <c r="C129" s="82"/>
    </row>
    <row r="130" ht="12.75">
      <c r="C130" s="82"/>
    </row>
    <row r="131" ht="12.75">
      <c r="C131" s="82"/>
    </row>
    <row r="132" ht="12.75">
      <c r="C132" s="82"/>
    </row>
    <row r="133" ht="12.75">
      <c r="C133" s="82"/>
    </row>
    <row r="134" ht="12.75">
      <c r="C134" s="82"/>
    </row>
    <row r="135" ht="12.75">
      <c r="C135" s="82"/>
    </row>
    <row r="136" ht="12.75">
      <c r="C136" s="82"/>
    </row>
    <row r="137" ht="12.75">
      <c r="C137" s="82"/>
    </row>
    <row r="138" ht="12.75">
      <c r="C138" s="82"/>
    </row>
    <row r="139" ht="12.75">
      <c r="C139" s="82"/>
    </row>
    <row r="140" ht="12.75">
      <c r="C140" s="82"/>
    </row>
    <row r="141" ht="12.75">
      <c r="C141" s="82"/>
    </row>
    <row r="142" ht="12.75">
      <c r="C142" s="82"/>
    </row>
    <row r="143" ht="12.75">
      <c r="C143" s="82"/>
    </row>
    <row r="144" ht="12.75">
      <c r="C144" s="82"/>
    </row>
    <row r="145" ht="12.75">
      <c r="C145" s="82"/>
    </row>
    <row r="146" ht="12.75">
      <c r="C146" s="82"/>
    </row>
    <row r="147" ht="12.75">
      <c r="C147" s="82"/>
    </row>
    <row r="148" ht="12.75">
      <c r="C148" s="82"/>
    </row>
    <row r="149" ht="12.75">
      <c r="C149" s="82"/>
    </row>
    <row r="150" ht="12.75">
      <c r="C150" s="82"/>
    </row>
    <row r="151" ht="12.75">
      <c r="C151" s="82"/>
    </row>
    <row r="152" ht="12.75">
      <c r="C152" s="82"/>
    </row>
    <row r="153" ht="12.75">
      <c r="C153" s="82"/>
    </row>
    <row r="154" ht="12.75">
      <c r="C154" s="82"/>
    </row>
    <row r="155" ht="12.75">
      <c r="C155" s="82"/>
    </row>
    <row r="156" ht="12.75">
      <c r="C156" s="82"/>
    </row>
    <row r="157" ht="12.75">
      <c r="C157" s="82"/>
    </row>
    <row r="158" ht="12.75">
      <c r="C158" s="82"/>
    </row>
    <row r="159" ht="12.75">
      <c r="C159" s="82"/>
    </row>
    <row r="160" ht="12.75">
      <c r="C160" s="82"/>
    </row>
    <row r="161" ht="12.75">
      <c r="C161" s="82"/>
    </row>
    <row r="162" ht="12.75">
      <c r="C162" s="82"/>
    </row>
    <row r="163" ht="12.75">
      <c r="C163" s="82"/>
    </row>
    <row r="164" ht="12.75">
      <c r="C164" s="82"/>
    </row>
    <row r="165" ht="12.75">
      <c r="C165" s="82"/>
    </row>
    <row r="166" ht="12.75">
      <c r="C166" s="82"/>
    </row>
    <row r="167" ht="12.75">
      <c r="C167" s="82"/>
    </row>
    <row r="168" ht="12.75">
      <c r="C168" s="82"/>
    </row>
    <row r="169" ht="12.75">
      <c r="C169" s="82"/>
    </row>
    <row r="170" ht="12.75">
      <c r="C170" s="82"/>
    </row>
    <row r="171" ht="12.75">
      <c r="C171" s="82"/>
    </row>
    <row r="172" ht="12.75">
      <c r="C172" s="82"/>
    </row>
    <row r="173" ht="12.75">
      <c r="C173" s="82"/>
    </row>
    <row r="174" ht="12.75">
      <c r="C174" s="82"/>
    </row>
    <row r="175" ht="12.75">
      <c r="C175" s="82"/>
    </row>
    <row r="176" ht="12.75">
      <c r="C176" s="82"/>
    </row>
    <row r="177" ht="12.75">
      <c r="C177" s="82"/>
    </row>
    <row r="178" ht="12.75">
      <c r="C178" s="82"/>
    </row>
    <row r="179" ht="12.75">
      <c r="C179" s="82"/>
    </row>
    <row r="180" ht="12.75">
      <c r="C180" s="82"/>
    </row>
    <row r="181" ht="12.75">
      <c r="C181" s="82"/>
    </row>
    <row r="182" ht="12.75">
      <c r="C182" s="82"/>
    </row>
    <row r="183" ht="12.75">
      <c r="C183" s="82"/>
    </row>
    <row r="184" ht="12.75">
      <c r="C184" s="82"/>
    </row>
    <row r="185" ht="12.75">
      <c r="C185" s="82"/>
    </row>
    <row r="186" ht="12.75">
      <c r="C186" s="82"/>
    </row>
    <row r="187" ht="12.75">
      <c r="C187" s="82"/>
    </row>
    <row r="188" ht="12.75">
      <c r="C188" s="82"/>
    </row>
    <row r="189" ht="12.75">
      <c r="C189" s="82"/>
    </row>
    <row r="190" ht="12.75">
      <c r="C190" s="82"/>
    </row>
    <row r="191" ht="12.75">
      <c r="C191" s="82"/>
    </row>
    <row r="192" ht="12.75">
      <c r="C192" s="82"/>
    </row>
    <row r="193" ht="12.75">
      <c r="C193" s="82"/>
    </row>
    <row r="194" ht="12.75">
      <c r="C194" s="82"/>
    </row>
    <row r="195" ht="12.75">
      <c r="C195" s="82"/>
    </row>
    <row r="196" ht="12.75">
      <c r="C196" s="82"/>
    </row>
    <row r="197" ht="12.75">
      <c r="C197" s="82"/>
    </row>
    <row r="198" ht="12.75">
      <c r="C198" s="82"/>
    </row>
    <row r="199" ht="12.75">
      <c r="C199" s="82"/>
    </row>
    <row r="200" ht="12.75">
      <c r="C200" s="82"/>
    </row>
    <row r="201" ht="12.75">
      <c r="C201" s="82"/>
    </row>
    <row r="202" ht="12.75">
      <c r="C202" s="82"/>
    </row>
    <row r="203" ht="12.75">
      <c r="C203" s="82"/>
    </row>
    <row r="204" ht="12.75">
      <c r="C204" s="82"/>
    </row>
    <row r="205" ht="12.75">
      <c r="C205" s="82"/>
    </row>
    <row r="206" ht="12.75">
      <c r="C206" s="82"/>
    </row>
    <row r="207" ht="12.75">
      <c r="C207" s="82"/>
    </row>
    <row r="208" ht="12.75">
      <c r="C208" s="82"/>
    </row>
    <row r="209" ht="12.75">
      <c r="C209" s="82"/>
    </row>
    <row r="210" ht="12.75">
      <c r="C210" s="82"/>
    </row>
    <row r="211" ht="12.75">
      <c r="C211" s="82"/>
    </row>
    <row r="212" ht="12.75">
      <c r="C212" s="82"/>
    </row>
    <row r="213" ht="12.75">
      <c r="C213" s="82"/>
    </row>
    <row r="214" ht="12.75">
      <c r="C214" s="82"/>
    </row>
    <row r="215" ht="12.75">
      <c r="C215" s="82"/>
    </row>
    <row r="216" ht="12.75">
      <c r="C216" s="82"/>
    </row>
    <row r="217" ht="12.75">
      <c r="C217" s="82"/>
    </row>
    <row r="218" ht="12.75">
      <c r="C218" s="82"/>
    </row>
    <row r="219" ht="12.75">
      <c r="C219" s="82"/>
    </row>
    <row r="220" ht="12.75">
      <c r="C220" s="82"/>
    </row>
    <row r="221" ht="12.75">
      <c r="C221" s="82"/>
    </row>
    <row r="222" ht="12.75">
      <c r="C222" s="82"/>
    </row>
    <row r="223" ht="12.75">
      <c r="C223" s="82"/>
    </row>
    <row r="224" ht="12.75">
      <c r="C224" s="82"/>
    </row>
    <row r="225" ht="12.75">
      <c r="C225" s="82"/>
    </row>
    <row r="226" ht="12.75">
      <c r="C226" s="82"/>
    </row>
    <row r="227" ht="12.75">
      <c r="C227" s="82"/>
    </row>
    <row r="228" ht="12.75">
      <c r="C228" s="82"/>
    </row>
    <row r="229" ht="12.75">
      <c r="C229" s="82"/>
    </row>
    <row r="230" ht="12.75">
      <c r="C230" s="82"/>
    </row>
    <row r="231" ht="12.75">
      <c r="C231" s="82"/>
    </row>
    <row r="232" ht="12.75">
      <c r="C232" s="82"/>
    </row>
    <row r="233" ht="12.75">
      <c r="C233" s="82"/>
    </row>
    <row r="234" ht="12.75">
      <c r="C234" s="82"/>
    </row>
    <row r="235" ht="12.75">
      <c r="C235" s="82"/>
    </row>
    <row r="236" ht="12.75">
      <c r="C236" s="82"/>
    </row>
    <row r="237" ht="12.75">
      <c r="C237" s="82"/>
    </row>
    <row r="238" ht="12.75">
      <c r="C238" s="82"/>
    </row>
    <row r="239" ht="12.75">
      <c r="C239" s="82"/>
    </row>
    <row r="240" ht="12.75">
      <c r="C240" s="82"/>
    </row>
    <row r="241" ht="12.75">
      <c r="C241" s="82"/>
    </row>
    <row r="242" ht="12.75">
      <c r="C242" s="82"/>
    </row>
    <row r="243" ht="12.75">
      <c r="C243" s="82"/>
    </row>
    <row r="244" ht="12.75">
      <c r="C244" s="82"/>
    </row>
    <row r="245" ht="12.75">
      <c r="C245" s="82"/>
    </row>
    <row r="246" ht="12.75">
      <c r="C246" s="82"/>
    </row>
    <row r="247" ht="12.75">
      <c r="C247" s="82"/>
    </row>
    <row r="248" ht="12.75">
      <c r="C248" s="82"/>
    </row>
    <row r="249" ht="12.75">
      <c r="C249" s="82"/>
    </row>
    <row r="250" ht="12.75">
      <c r="C250" s="82"/>
    </row>
    <row r="251" ht="12.75">
      <c r="C251" s="82"/>
    </row>
    <row r="252" ht="12.75">
      <c r="C252" s="82"/>
    </row>
    <row r="253" ht="12.75">
      <c r="C253" s="82"/>
    </row>
    <row r="254" ht="12.75">
      <c r="C254" s="82"/>
    </row>
    <row r="255" ht="12.75">
      <c r="C255" s="82"/>
    </row>
    <row r="256" ht="12.75">
      <c r="C256" s="82"/>
    </row>
    <row r="257" ht="12.75">
      <c r="C257" s="82"/>
    </row>
    <row r="258" ht="12.75">
      <c r="C258" s="82"/>
    </row>
    <row r="259" ht="12.75">
      <c r="C259" s="82"/>
    </row>
    <row r="260" ht="12.75">
      <c r="C260" s="82"/>
    </row>
    <row r="261" ht="12.75">
      <c r="C261" s="82"/>
    </row>
    <row r="262" ht="12.75">
      <c r="C262" s="82"/>
    </row>
    <row r="263" ht="12.75">
      <c r="C263" s="82"/>
    </row>
    <row r="264" ht="12.75">
      <c r="C264" s="82"/>
    </row>
    <row r="265" ht="12.75">
      <c r="C265" s="82"/>
    </row>
    <row r="266" ht="12.75">
      <c r="C266" s="82"/>
    </row>
    <row r="267" ht="12.75">
      <c r="C267" s="82"/>
    </row>
    <row r="268" ht="12.75">
      <c r="C268" s="82"/>
    </row>
    <row r="269" ht="12.75">
      <c r="C269" s="82"/>
    </row>
    <row r="270" ht="12.75">
      <c r="C270" s="82"/>
    </row>
    <row r="271" ht="12.75">
      <c r="C271" s="82"/>
    </row>
    <row r="272" ht="12.75">
      <c r="C272" s="82"/>
    </row>
    <row r="273" ht="12.75">
      <c r="C273" s="82"/>
    </row>
    <row r="274" ht="12.75">
      <c r="C274" s="82"/>
    </row>
    <row r="275" ht="12.75">
      <c r="C275" s="82"/>
    </row>
    <row r="276" ht="12.75">
      <c r="C276" s="82"/>
    </row>
    <row r="277" ht="12.75">
      <c r="C277" s="82"/>
    </row>
    <row r="278" ht="12.75">
      <c r="C278" s="82"/>
    </row>
    <row r="279" ht="12.75">
      <c r="C279" s="82"/>
    </row>
    <row r="280" ht="12.75">
      <c r="C280" s="82"/>
    </row>
    <row r="281" ht="12.75">
      <c r="C281" s="82"/>
    </row>
    <row r="282" ht="12.75">
      <c r="C282" s="82"/>
    </row>
    <row r="283" ht="12.75">
      <c r="C283" s="82"/>
    </row>
    <row r="284" ht="12.75">
      <c r="C284" s="82"/>
    </row>
    <row r="285" ht="12.75">
      <c r="C285" s="82"/>
    </row>
    <row r="286" ht="12.75">
      <c r="C286" s="82"/>
    </row>
    <row r="287" ht="12.75">
      <c r="C287" s="82"/>
    </row>
    <row r="288" ht="12.75">
      <c r="C288" s="82"/>
    </row>
    <row r="289" ht="12.75">
      <c r="C289" s="82"/>
    </row>
    <row r="290" ht="12.75">
      <c r="C290" s="82"/>
    </row>
    <row r="291" ht="12.75">
      <c r="C291" s="82"/>
    </row>
    <row r="292" ht="12.75">
      <c r="C292" s="82"/>
    </row>
    <row r="293" ht="12.75">
      <c r="C293" s="82"/>
    </row>
    <row r="294" ht="12.75">
      <c r="C294" s="82"/>
    </row>
    <row r="295" ht="12.75">
      <c r="C295" s="82"/>
    </row>
    <row r="296" ht="12.75">
      <c r="C296" s="82"/>
    </row>
    <row r="297" ht="12.75">
      <c r="C297" s="82"/>
    </row>
    <row r="298" ht="12.75">
      <c r="C298" s="82"/>
    </row>
    <row r="299" ht="12.75">
      <c r="C299" s="82"/>
    </row>
    <row r="300" ht="12.75">
      <c r="C300" s="82"/>
    </row>
    <row r="301" ht="12.75">
      <c r="C301" s="82"/>
    </row>
    <row r="302" ht="12.75">
      <c r="C302" s="82"/>
    </row>
    <row r="303" ht="12.75">
      <c r="C303" s="82"/>
    </row>
    <row r="304" ht="12.75">
      <c r="C304" s="82"/>
    </row>
    <row r="305" ht="12.75">
      <c r="C305" s="82"/>
    </row>
    <row r="306" ht="12.75">
      <c r="C306" s="82"/>
    </row>
    <row r="307" ht="12.75">
      <c r="C307" s="82"/>
    </row>
    <row r="308" ht="12.75">
      <c r="C308" s="82"/>
    </row>
    <row r="309" ht="12.75">
      <c r="C309" s="82"/>
    </row>
    <row r="310" ht="12.75">
      <c r="C310" s="82"/>
    </row>
    <row r="311" ht="12.75">
      <c r="C311" s="82"/>
    </row>
    <row r="312" ht="12.75">
      <c r="C312" s="82"/>
    </row>
    <row r="313" ht="12.75">
      <c r="C313" s="82"/>
    </row>
    <row r="314" ht="12.75">
      <c r="C314" s="82"/>
    </row>
    <row r="315" ht="12.75">
      <c r="C315" s="82"/>
    </row>
    <row r="316" ht="12.75">
      <c r="C316" s="82"/>
    </row>
    <row r="317" ht="12.75">
      <c r="C317" s="82"/>
    </row>
    <row r="318" ht="12.75">
      <c r="C318" s="82"/>
    </row>
    <row r="319" ht="12.75">
      <c r="C319" s="82"/>
    </row>
    <row r="320" ht="12.75">
      <c r="C320" s="82"/>
    </row>
    <row r="321" ht="12.75">
      <c r="C321" s="82"/>
    </row>
    <row r="322" ht="12.75">
      <c r="C322" s="82"/>
    </row>
    <row r="323" ht="12.75">
      <c r="C323" s="82"/>
    </row>
    <row r="324" ht="12.75">
      <c r="C324" s="82"/>
    </row>
    <row r="325" ht="12.75">
      <c r="C325" s="82"/>
    </row>
    <row r="326" ht="12.75">
      <c r="C326" s="82"/>
    </row>
    <row r="327" ht="12.75">
      <c r="C327" s="82"/>
    </row>
    <row r="328" ht="12.75">
      <c r="C328" s="82"/>
    </row>
    <row r="329" ht="12.75">
      <c r="C329" s="82"/>
    </row>
    <row r="330" ht="12.75">
      <c r="C330" s="82"/>
    </row>
    <row r="331" ht="12.75">
      <c r="C331" s="82"/>
    </row>
    <row r="332" ht="12.75">
      <c r="C332" s="82"/>
    </row>
    <row r="333" ht="12.75">
      <c r="C333" s="82"/>
    </row>
    <row r="334" ht="12.75">
      <c r="C334" s="82"/>
    </row>
    <row r="335" ht="12.75">
      <c r="C335" s="82"/>
    </row>
    <row r="336" ht="12.75">
      <c r="C336" s="82"/>
    </row>
    <row r="337" ht="12.75">
      <c r="C337" s="82"/>
    </row>
    <row r="338" ht="12.75">
      <c r="C338" s="82"/>
    </row>
    <row r="339" ht="12.75">
      <c r="C339" s="82"/>
    </row>
    <row r="340" ht="12.75">
      <c r="C340" s="82"/>
    </row>
    <row r="341" ht="12.75">
      <c r="C341" s="82"/>
    </row>
    <row r="342" ht="12.75">
      <c r="C342" s="82"/>
    </row>
  </sheetData>
  <sheetProtection/>
  <mergeCells count="1"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Nesterova.FD</cp:lastModifiedBy>
  <cp:lastPrinted>2016-02-25T07:45:59Z</cp:lastPrinted>
  <dcterms:created xsi:type="dcterms:W3CDTF">2016-02-08T07:42:54Z</dcterms:created>
  <dcterms:modified xsi:type="dcterms:W3CDTF">2018-01-17T12:04:54Z</dcterms:modified>
  <cp:category/>
  <cp:version/>
  <cp:contentType/>
  <cp:contentStatus/>
</cp:coreProperties>
</file>