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<sst xmlns="http://schemas.openxmlformats.org/spreadsheetml/2006/main" count="863" uniqueCount="186">
  <si>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</si>
  <si>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</si>
  <si>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</si>
  <si>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</si>
  <si>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</si>
  <si>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</si>
  <si>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</si>
  <si>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</si>
  <si>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</si>
  <si>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</si>
  <si>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</si>
  <si>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</si>
  <si>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</si>
  <si>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</si>
  <si>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</si>
  <si>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</si>
  <si>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</si>
  <si>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</si>
  <si>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</si>
  <si>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</si>
  <si>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</si>
  <si>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</si>
  <si>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</si>
  <si>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</si>
  <si>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</si>
  <si>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</si>
  <si>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</si>
  <si>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</si>
  <si>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</si>
  <si>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</si>
  <si>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</si>
  <si>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</si>
  <si>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</si>
  <si>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</si>
  <si>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</si>
  <si>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</si>
  <si>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</si>
  <si>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</si>
  <si>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</si>
  <si>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</si>
  <si>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</si>
  <si>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</si>
  <si>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</si>
  <si>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</si>
  <si>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</si>
  <si>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</si>
  <si>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</si>
  <si>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</si>
  <si>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</si>
  <si>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</si>
  <si>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</si>
  <si>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</si>
  <si>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</si>
  <si>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</si>
  <si>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</si>
  <si>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</si>
  <si>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</si>
  <si>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</si>
  <si>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</si>
  <si>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</si>
  <si>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</si>
  <si>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</si>
  <si>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</si>
  <si>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</si>
  <si>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</si>
  <si>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</si>
  <si>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</si>
  <si>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</si>
  <si>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</si>
  <si>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</si>
  <si>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</si>
  <si>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</si>
  <si>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</si>
  <si>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</si>
  <si>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</si>
  <si>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</si>
  <si>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</si>
  <si>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</si>
  <si>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</si>
  <si>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</si>
  <si>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</si>
  <si>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</si>
  <si>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</si>
  <si>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</si>
  <si>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</si>
  <si>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</si>
  <si>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</si>
  <si>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</si>
  <si>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</si>
  <si>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</si>
  <si>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</si>
  <si>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</si>
  <si>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</si>
  <si>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</si>
  <si>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</si>
  <si>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</si>
  <si>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</si>
  <si>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</si>
  <si>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</si>
  <si>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</si>
  <si>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</si>
  <si>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</si>
  <si>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</si>
  <si>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</si>
  <si>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</si>
  <si>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</si>
  <si>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</si>
  <si>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</si>
  <si>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</si>
  <si>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</si>
  <si>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</si>
  <si>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</si>
  <si>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</si>
  <si>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</si>
  <si>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</si>
  <si>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</si>
  <si>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</si>
  <si>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</si>
  <si>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</si>
  <si>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</si>
  <si>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</si>
  <si>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</si>
  <si>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</si>
  <si>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</si>
  <si>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</si>
  <si>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</si>
  <si>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</si>
  <si>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</si>
  <si>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</si>
  <si>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</si>
  <si>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</si>
  <si>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</si>
  <si>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</si>
  <si>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</si>
  <si>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</si>
  <si>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</si>
  <si>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</si>
  <si>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</si>
  <si>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</si>
  <si>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</si>
  <si>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</si>
  <si>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</si>
  <si>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</si>
  <si>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</si>
  <si>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</si>
  <si>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</si>
  <si>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</si>
  <si>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</si>
  <si>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</si>
  <si>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</si>
  <si>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</si>
  <si>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</si>
  <si>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</si>
  <si>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</si>
  <si>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</si>
  <si>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</si>
  <si>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</si>
  <si>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</si>
  <si>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</si>
  <si>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</si>
  <si>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</si>
  <si>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</si>
  <si>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</si>
  <si>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</si>
  <si>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</si>
  <si>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</si>
  <si>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</si>
  <si>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</si>
  <si>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</si>
  <si>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</si>
  <si>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</si>
  <si>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</si>
  <si>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</si>
  <si>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</si>
  <si>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</si>
  <si>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</si>
  <si>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</si>
  <si>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</si>
  <si>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</si>
  <si>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</si>
  <si>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</si>
  <si>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</si>
  <si>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</si>
  <si>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01 ноября 2018 года</t>
  </si>
  <si>
    <t>01 ноября</t>
  </si>
  <si>
    <t>на 01 ноября 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</si>
</sst>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3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25" xfId="0" applyNumberFormat="1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" fontId="20" fillId="24" borderId="28" xfId="0" applyNumberFormat="1" applyFont="1" applyFill="1" applyBorder="1" applyAlignment="1">
      <alignment horizontal="center" vertical="center" wrapText="1"/>
    </xf>
    <xf numFmtId="2" fontId="20" fillId="24" borderId="29" xfId="0" applyNumberFormat="1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68" sqref="A68:IV6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9" customFormat="1" ht="39" customHeight="1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6:13" s="9" customFormat="1" ht="20.25">
      <c r="F10" s="10" t="s">
        <v>7</v>
      </c>
      <c r="G10" s="106" t="s">
        <v>183</v>
      </c>
      <c r="H10" s="106"/>
      <c r="I10" s="106"/>
      <c r="J10" s="106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3" t="s">
        <v>91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4:14" s="13" customFormat="1" ht="15.75">
      <c r="D13" s="94" t="s">
        <v>8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5" t="s">
        <v>9</v>
      </c>
      <c r="B15" s="86" t="s">
        <v>64</v>
      </c>
      <c r="C15" s="95" t="s">
        <v>10</v>
      </c>
      <c r="D15" s="95" t="s">
        <v>11</v>
      </c>
      <c r="E15" s="108" t="s">
        <v>12</v>
      </c>
      <c r="F15" s="109"/>
      <c r="G15" s="98" t="s">
        <v>13</v>
      </c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14" customFormat="1" ht="35.25" customHeight="1">
      <c r="A16" s="96"/>
      <c r="B16" s="87"/>
      <c r="C16" s="96"/>
      <c r="D16" s="96"/>
      <c r="E16" s="110"/>
      <c r="F16" s="111"/>
      <c r="G16" s="101" t="s">
        <v>14</v>
      </c>
      <c r="H16" s="114"/>
      <c r="I16" s="114"/>
      <c r="J16" s="114"/>
      <c r="K16" s="114"/>
      <c r="L16" s="102"/>
      <c r="M16" s="101" t="s">
        <v>15</v>
      </c>
      <c r="N16" s="102"/>
      <c r="O16" s="89" t="s">
        <v>16</v>
      </c>
      <c r="P16" s="90"/>
    </row>
    <row r="17" spans="1:16" s="14" customFormat="1" ht="31.5" customHeight="1">
      <c r="A17" s="96"/>
      <c r="B17" s="87"/>
      <c r="C17" s="96"/>
      <c r="D17" s="96"/>
      <c r="E17" s="112"/>
      <c r="F17" s="113"/>
      <c r="G17" s="89" t="s">
        <v>17</v>
      </c>
      <c r="H17" s="90"/>
      <c r="I17" s="89" t="s">
        <v>18</v>
      </c>
      <c r="J17" s="90"/>
      <c r="K17" s="89" t="s">
        <v>19</v>
      </c>
      <c r="L17" s="90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7"/>
      <c r="B18" s="88"/>
      <c r="C18" s="97"/>
      <c r="D18" s="97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734787</v>
      </c>
      <c r="E20" s="21">
        <f>G20+I20+K20+M20+O20</f>
        <v>336162</v>
      </c>
      <c r="F20" s="21">
        <f aca="true" t="shared" si="1" ref="F20:F45">H20+J20+L20+N20+P20</f>
        <v>398625</v>
      </c>
      <c r="G20" s="21">
        <f aca="true" t="shared" si="2" ref="G20:P20">SUM(G21:G43)</f>
        <v>3682</v>
      </c>
      <c r="H20" s="21">
        <f t="shared" si="2"/>
        <v>3413</v>
      </c>
      <c r="I20" s="21">
        <f t="shared" si="2"/>
        <v>18180</v>
      </c>
      <c r="J20" s="21">
        <f t="shared" si="2"/>
        <v>17334</v>
      </c>
      <c r="K20" s="21">
        <f t="shared" si="2"/>
        <v>56479</v>
      </c>
      <c r="L20" s="21">
        <f t="shared" si="2"/>
        <v>53334</v>
      </c>
      <c r="M20" s="21">
        <f t="shared" si="2"/>
        <v>209018</v>
      </c>
      <c r="N20" s="21">
        <f t="shared" si="2"/>
        <v>194347</v>
      </c>
      <c r="O20" s="21">
        <f t="shared" si="2"/>
        <v>48803</v>
      </c>
      <c r="P20" s="21">
        <f t="shared" si="2"/>
        <v>130197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1229</v>
      </c>
      <c r="E21" s="27">
        <f aca="true" t="shared" si="3" ref="E21:E45">G21+I21+K21+M21+O21</f>
        <v>334</v>
      </c>
      <c r="F21" s="27">
        <f t="shared" si="1"/>
        <v>895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268</v>
      </c>
      <c r="N21" s="27">
        <f>'Прил.12 согаз'!N21+'Прил.12 альфа'!N21</f>
        <v>697</v>
      </c>
      <c r="O21" s="27">
        <f>'Прил.12 согаз'!O21+'Прил.12 альфа'!O21</f>
        <v>66</v>
      </c>
      <c r="P21" s="27">
        <f>'Прил.12 согаз'!P21+'Прил.12 альфа'!P21</f>
        <v>198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80719</v>
      </c>
      <c r="E22" s="27">
        <f t="shared" si="3"/>
        <v>37745</v>
      </c>
      <c r="F22" s="27">
        <f t="shared" si="1"/>
        <v>42974</v>
      </c>
      <c r="G22" s="27">
        <f>'Прил.12 согаз'!G22+'Прил.12 альфа'!G22</f>
        <v>339</v>
      </c>
      <c r="H22" s="27">
        <f>'Прил.12 согаз'!H22+'Прил.12 альфа'!H22</f>
        <v>411</v>
      </c>
      <c r="I22" s="27">
        <f>'Прил.12 согаз'!I22+'Прил.12 альфа'!I22</f>
        <v>1910</v>
      </c>
      <c r="J22" s="27">
        <f>'Прил.12 согаз'!J22+'Прил.12 альфа'!J22</f>
        <v>1732</v>
      </c>
      <c r="K22" s="27">
        <f>'Прил.12 согаз'!K22+'Прил.12 альфа'!K22</f>
        <v>6352</v>
      </c>
      <c r="L22" s="27">
        <f>'Прил.12 согаз'!L22+'Прил.12 альфа'!L22</f>
        <v>6004</v>
      </c>
      <c r="M22" s="27">
        <f>'Прил.12 согаз'!M22+'Прил.12 альфа'!M22</f>
        <v>23684</v>
      </c>
      <c r="N22" s="27">
        <f>'Прил.12 согаз'!N22+'Прил.12 альфа'!N22</f>
        <v>19769</v>
      </c>
      <c r="O22" s="27">
        <f>'Прил.12 согаз'!O22+'Прил.12 альфа'!O22</f>
        <v>5460</v>
      </c>
      <c r="P22" s="27">
        <f>'Прил.12 согаз'!P22+'Прил.12 альфа'!P22</f>
        <v>15058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46215</v>
      </c>
      <c r="E23" s="27">
        <f t="shared" si="3"/>
        <v>20543</v>
      </c>
      <c r="F23" s="27">
        <f t="shared" si="1"/>
        <v>25672</v>
      </c>
      <c r="G23" s="27">
        <f>'Прил.12 согаз'!G23+'Прил.12 альфа'!G23</f>
        <v>242</v>
      </c>
      <c r="H23" s="27">
        <f>'Прил.12 согаз'!H23+'Прил.12 альфа'!H23</f>
        <v>195</v>
      </c>
      <c r="I23" s="27">
        <f>'Прил.12 согаз'!I23+'Прил.12 альфа'!I23</f>
        <v>1047</v>
      </c>
      <c r="J23" s="27">
        <f>'Прил.12 согаз'!J23+'Прил.12 альфа'!J23</f>
        <v>1052</v>
      </c>
      <c r="K23" s="27">
        <f>'Прил.12 согаз'!K23+'Прил.12 альфа'!K23</f>
        <v>3812</v>
      </c>
      <c r="L23" s="27">
        <f>'Прил.12 согаз'!L23+'Прил.12 альфа'!L23</f>
        <v>3573</v>
      </c>
      <c r="M23" s="27">
        <f>'Прил.12 согаз'!M23+'Прил.12 альфа'!M23</f>
        <v>11748</v>
      </c>
      <c r="N23" s="27">
        <f>'Прил.12 согаз'!N23+'Прил.12 альфа'!N23</f>
        <v>11036</v>
      </c>
      <c r="O23" s="27">
        <f>'Прил.12 согаз'!O23+'Прил.12 альфа'!O23</f>
        <v>3694</v>
      </c>
      <c r="P23" s="27">
        <f>'Прил.12 согаз'!P23+'Прил.12 альфа'!P23</f>
        <v>9816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44624</v>
      </c>
      <c r="E24" s="27">
        <f t="shared" si="3"/>
        <v>20782</v>
      </c>
      <c r="F24" s="27">
        <f t="shared" si="1"/>
        <v>23842</v>
      </c>
      <c r="G24" s="27">
        <f>'Прил.12 согаз'!G24+'Прил.12 альфа'!G24</f>
        <v>206</v>
      </c>
      <c r="H24" s="27">
        <f>'Прил.12 согаз'!H24+'Прил.12 альфа'!H24</f>
        <v>190</v>
      </c>
      <c r="I24" s="27">
        <f>'Прил.12 согаз'!I24+'Прил.12 альфа'!I24</f>
        <v>1079</v>
      </c>
      <c r="J24" s="27">
        <f>'Прил.12 согаз'!J24+'Прил.12 альфа'!J24</f>
        <v>1035</v>
      </c>
      <c r="K24" s="27">
        <f>'Прил.12 согаз'!K24+'Прил.12 альфа'!K24</f>
        <v>3442</v>
      </c>
      <c r="L24" s="27">
        <f>'Прил.12 согаз'!L24+'Прил.12 альфа'!L24</f>
        <v>3338</v>
      </c>
      <c r="M24" s="27">
        <f>'Прил.12 согаз'!M24+'Прил.12 альфа'!M24</f>
        <v>13138</v>
      </c>
      <c r="N24" s="27">
        <f>'Прил.12 согаз'!N24+'Прил.12 альфа'!N24</f>
        <v>11589</v>
      </c>
      <c r="O24" s="27">
        <f>'Прил.12 согаз'!O24+'Прил.12 альфа'!O24</f>
        <v>2917</v>
      </c>
      <c r="P24" s="27">
        <f>'Прил.12 согаз'!P24+'Прил.12 альфа'!P24</f>
        <v>7690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10393</v>
      </c>
      <c r="E25" s="27">
        <f t="shared" si="3"/>
        <v>4999</v>
      </c>
      <c r="F25" s="27">
        <f t="shared" si="1"/>
        <v>5394</v>
      </c>
      <c r="G25" s="27">
        <f>'Прил.12 согаз'!G25+'Прил.12 альфа'!G25</f>
        <v>37</v>
      </c>
      <c r="H25" s="27">
        <f>'Прил.12 согаз'!H25+'Прил.12 альфа'!H25</f>
        <v>37</v>
      </c>
      <c r="I25" s="27">
        <f>'Прил.12 согаз'!I25+'Прил.12 альфа'!I25</f>
        <v>241</v>
      </c>
      <c r="J25" s="27">
        <f>'Прил.12 согаз'!J25+'Прил.12 альфа'!J25</f>
        <v>201</v>
      </c>
      <c r="K25" s="27">
        <f>'Прил.12 согаз'!K25+'Прил.12 альфа'!K25</f>
        <v>784</v>
      </c>
      <c r="L25" s="27">
        <f>'Прил.12 согаз'!L25+'Прил.12 альфа'!L25</f>
        <v>756</v>
      </c>
      <c r="M25" s="27">
        <f>'Прил.12 согаз'!M25+'Прил.12 альфа'!M25</f>
        <v>3158</v>
      </c>
      <c r="N25" s="27">
        <f>'Прил.12 согаз'!N25+'Прил.12 альфа'!N25</f>
        <v>2383</v>
      </c>
      <c r="O25" s="27">
        <f>'Прил.12 согаз'!O25+'Прил.12 альфа'!O25</f>
        <v>779</v>
      </c>
      <c r="P25" s="27">
        <f>'Прил.12 согаз'!P25+'Прил.12 альфа'!P25</f>
        <v>2017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65052</v>
      </c>
      <c r="E26" s="27">
        <f t="shared" si="3"/>
        <v>29888</v>
      </c>
      <c r="F26" s="27">
        <f t="shared" si="1"/>
        <v>35164</v>
      </c>
      <c r="G26" s="27">
        <f>'Прил.12 согаз'!G26+'Прил.12 альфа'!G26</f>
        <v>302</v>
      </c>
      <c r="H26" s="27">
        <f>'Прил.12 согаз'!H26+'Прил.12 альфа'!H26</f>
        <v>253</v>
      </c>
      <c r="I26" s="27">
        <f>'Прил.12 согаз'!I26+'Прил.12 альфа'!I26</f>
        <v>1444</v>
      </c>
      <c r="J26" s="27">
        <f>'Прил.12 согаз'!J26+'Прил.12 альфа'!J26</f>
        <v>1364</v>
      </c>
      <c r="K26" s="27">
        <f>'Прил.12 согаз'!K26+'Прил.12 альфа'!K26</f>
        <v>4985</v>
      </c>
      <c r="L26" s="27">
        <f>'Прил.12 согаз'!L26+'Прил.12 альфа'!L26</f>
        <v>4644</v>
      </c>
      <c r="M26" s="27">
        <f>'Прил.12 согаз'!M26+'Прил.12 альфа'!M26</f>
        <v>18536</v>
      </c>
      <c r="N26" s="27">
        <f>'Прил.12 согаз'!N26+'Прил.12 альфа'!N26</f>
        <v>16110</v>
      </c>
      <c r="O26" s="27">
        <f>'Прил.12 согаз'!O26+'Прил.12 альфа'!O26</f>
        <v>4621</v>
      </c>
      <c r="P26" s="27">
        <f>'Прил.12 согаз'!P26+'Прил.12 альфа'!P26</f>
        <v>12793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27649</v>
      </c>
      <c r="E27" s="27">
        <f t="shared" si="3"/>
        <v>12510</v>
      </c>
      <c r="F27" s="27">
        <f t="shared" si="1"/>
        <v>15139</v>
      </c>
      <c r="G27" s="27">
        <f>'Прил.12 согаз'!G27+'Прил.12 альфа'!G27</f>
        <v>149</v>
      </c>
      <c r="H27" s="27">
        <f>'Прил.12 согаз'!H27+'Прил.12 альфа'!H27</f>
        <v>126</v>
      </c>
      <c r="I27" s="27">
        <f>'Прил.12 согаз'!I27+'Прил.12 альфа'!I27</f>
        <v>665</v>
      </c>
      <c r="J27" s="27">
        <f>'Прил.12 согаз'!J27+'Прил.12 альфа'!J27</f>
        <v>599</v>
      </c>
      <c r="K27" s="27">
        <f>'Прил.12 согаз'!K27+'Прил.12 альфа'!K27</f>
        <v>2352</v>
      </c>
      <c r="L27" s="27">
        <f>'Прил.12 согаз'!L27+'Прил.12 альфа'!L27</f>
        <v>2311</v>
      </c>
      <c r="M27" s="27">
        <f>'Прил.12 согаз'!M27+'Прил.12 альфа'!M27</f>
        <v>7673</v>
      </c>
      <c r="N27" s="27">
        <f>'Прил.12 согаз'!N27+'Прил.12 альфа'!N27</f>
        <v>7237</v>
      </c>
      <c r="O27" s="27">
        <f>'Прил.12 согаз'!O27+'Прил.12 альфа'!O27</f>
        <v>1671</v>
      </c>
      <c r="P27" s="27">
        <f>'Прил.12 согаз'!P27+'Прил.12 альфа'!P27</f>
        <v>4866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32419</v>
      </c>
      <c r="E28" s="27">
        <f t="shared" si="3"/>
        <v>14884</v>
      </c>
      <c r="F28" s="27">
        <f t="shared" si="1"/>
        <v>17535</v>
      </c>
      <c r="G28" s="27">
        <f>'Прил.12 согаз'!G28+'Прил.12 альфа'!G28</f>
        <v>198</v>
      </c>
      <c r="H28" s="27">
        <f>'Прил.12 согаз'!H28+'Прил.12 альфа'!H28</f>
        <v>195</v>
      </c>
      <c r="I28" s="27">
        <f>'Прил.12 согаз'!I28+'Прил.12 альфа'!I28</f>
        <v>957</v>
      </c>
      <c r="J28" s="27">
        <f>'Прил.12 согаз'!J28+'Прил.12 альфа'!J28</f>
        <v>932</v>
      </c>
      <c r="K28" s="27">
        <f>'Прил.12 согаз'!K28+'Прил.12 альфа'!K28</f>
        <v>2849</v>
      </c>
      <c r="L28" s="27">
        <f>'Прил.12 согаз'!L28+'Прил.12 альфа'!L28</f>
        <v>2715</v>
      </c>
      <c r="M28" s="27">
        <f>'Прил.12 согаз'!M28+'Прил.12 альфа'!M28</f>
        <v>9268</v>
      </c>
      <c r="N28" s="27">
        <f>'Прил.12 согаз'!N28+'Прил.12 альфа'!N28</f>
        <v>8930</v>
      </c>
      <c r="O28" s="27">
        <f>'Прил.12 согаз'!O28+'Прил.12 альфа'!O28</f>
        <v>1612</v>
      </c>
      <c r="P28" s="27">
        <f>'Прил.12 согаз'!P28+'Прил.12 альфа'!P28</f>
        <v>4763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48605</v>
      </c>
      <c r="E29" s="27">
        <f t="shared" si="3"/>
        <v>20900</v>
      </c>
      <c r="F29" s="27">
        <f t="shared" si="1"/>
        <v>27705</v>
      </c>
      <c r="G29" s="27">
        <f>'Прил.12 согаз'!G29+'Прил.12 альфа'!G29</f>
        <v>351</v>
      </c>
      <c r="H29" s="27">
        <f>'Прил.12 согаз'!H29+'Прил.12 альфа'!H29</f>
        <v>355</v>
      </c>
      <c r="I29" s="27">
        <f>'Прил.12 согаз'!I29+'Прил.12 альфа'!I29</f>
        <v>1652</v>
      </c>
      <c r="J29" s="27">
        <f>'Прил.12 согаз'!J29+'Прил.12 альфа'!J29</f>
        <v>1679</v>
      </c>
      <c r="K29" s="27">
        <f>'Прил.12 согаз'!K29+'Прил.12 альфа'!K29</f>
        <v>4723</v>
      </c>
      <c r="L29" s="27">
        <f>'Прил.12 согаз'!L29+'Прил.12 альфа'!L29</f>
        <v>4553</v>
      </c>
      <c r="M29" s="27">
        <f>'Прил.12 согаз'!M29+'Прил.12 альфа'!M29</f>
        <v>11916</v>
      </c>
      <c r="N29" s="27">
        <f>'Прил.12 согаз'!N29+'Прил.12 альфа'!N29</f>
        <v>15080</v>
      </c>
      <c r="O29" s="27">
        <f>'Прил.12 согаз'!O29+'Прил.12 альфа'!O29</f>
        <v>2258</v>
      </c>
      <c r="P29" s="27">
        <f>'Прил.12 согаз'!P29+'Прил.12 альфа'!P29</f>
        <v>6038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123441</v>
      </c>
      <c r="E30" s="27">
        <f t="shared" si="3"/>
        <v>55057</v>
      </c>
      <c r="F30" s="27">
        <f t="shared" si="1"/>
        <v>68384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44489</v>
      </c>
      <c r="N30" s="27">
        <f>'Прил.12 согаз'!N30+'Прил.12 альфа'!N30</f>
        <v>40192</v>
      </c>
      <c r="O30" s="27">
        <f>'Прил.12 согаз'!O30+'Прил.12 альфа'!O30</f>
        <v>10568</v>
      </c>
      <c r="P30" s="27">
        <f>'Прил.12 согаз'!P30+'Прил.12 альфа'!P30</f>
        <v>28192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99566</v>
      </c>
      <c r="E31" s="27">
        <f t="shared" si="3"/>
        <v>43367</v>
      </c>
      <c r="F31" s="27">
        <f t="shared" si="1"/>
        <v>56199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35066</v>
      </c>
      <c r="N31" s="27">
        <f>'Прил.12 согаз'!N31+'Прил.12 альфа'!N31</f>
        <v>32882</v>
      </c>
      <c r="O31" s="27">
        <f>'Прил.12 согаз'!O31+'Прил.12 альфа'!O31</f>
        <v>8301</v>
      </c>
      <c r="P31" s="27">
        <f>'Прил.12 согаз'!P31+'Прил.12 альфа'!P31</f>
        <v>23317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23623</v>
      </c>
      <c r="E32" s="27">
        <f t="shared" si="3"/>
        <v>12077</v>
      </c>
      <c r="F32" s="27">
        <f t="shared" si="1"/>
        <v>11546</v>
      </c>
      <c r="G32" s="27">
        <f>'Прил.12 согаз'!G32+'Прил.12 альфа'!G32</f>
        <v>639</v>
      </c>
      <c r="H32" s="27">
        <f>'Прил.12 согаз'!H32+'Прил.12 альфа'!H32</f>
        <v>564</v>
      </c>
      <c r="I32" s="27">
        <f>'Прил.12 согаз'!I32+'Прил.12 альфа'!I32</f>
        <v>3028</v>
      </c>
      <c r="J32" s="27">
        <f>'Прил.12 согаз'!J32+'Прил.12 альфа'!J32</f>
        <v>2867</v>
      </c>
      <c r="K32" s="27">
        <f>'Прил.12 согаз'!K32+'Прил.12 альфа'!K32</f>
        <v>8410</v>
      </c>
      <c r="L32" s="27">
        <f>'Прил.12 согаз'!L32+'Прил.12 альфа'!L32</f>
        <v>8115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16988</v>
      </c>
      <c r="E33" s="27">
        <f t="shared" si="3"/>
        <v>8838</v>
      </c>
      <c r="F33" s="27">
        <f t="shared" si="1"/>
        <v>8150</v>
      </c>
      <c r="G33" s="27">
        <f>'Прил.12 согаз'!G33+'Прил.12 альфа'!G33</f>
        <v>381</v>
      </c>
      <c r="H33" s="27">
        <f>'Прил.12 согаз'!H33+'Прил.12 альфа'!H33</f>
        <v>353</v>
      </c>
      <c r="I33" s="27">
        <f>'Прил.12 согаз'!I33+'Прил.12 альфа'!I33</f>
        <v>1945</v>
      </c>
      <c r="J33" s="27">
        <f>'Прил.12 согаз'!J33+'Прил.12 альфа'!J33</f>
        <v>1960</v>
      </c>
      <c r="K33" s="27">
        <f>'Прил.12 согаз'!K33+'Прил.12 альфа'!K33</f>
        <v>6512</v>
      </c>
      <c r="L33" s="27">
        <f>'Прил.12 согаз'!L33+'Прил.12 альфа'!L33</f>
        <v>5837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16608</v>
      </c>
      <c r="E34" s="27">
        <f t="shared" si="3"/>
        <v>8578</v>
      </c>
      <c r="F34" s="27">
        <f t="shared" si="1"/>
        <v>8030</v>
      </c>
      <c r="G34" s="27">
        <f>'Прил.12 согаз'!G34+'Прил.12 альфа'!G34</f>
        <v>418</v>
      </c>
      <c r="H34" s="27">
        <f>'Прил.12 согаз'!H34+'Прил.12 альфа'!H34</f>
        <v>391</v>
      </c>
      <c r="I34" s="27">
        <f>'Прил.12 согаз'!I34+'Прил.12 альфа'!I34</f>
        <v>2060</v>
      </c>
      <c r="J34" s="27">
        <f>'Прил.12 согаз'!J34+'Прил.12 альфа'!J34</f>
        <v>1911</v>
      </c>
      <c r="K34" s="27">
        <f>'Прил.12 согаз'!K34+'Прил.12 альфа'!K34</f>
        <v>6100</v>
      </c>
      <c r="L34" s="27">
        <f>'Прил.12 согаз'!L34+'Прил.12 альфа'!L34</f>
        <v>5728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10868</v>
      </c>
      <c r="E35" s="27">
        <f t="shared" si="3"/>
        <v>5790</v>
      </c>
      <c r="F35" s="27">
        <f t="shared" si="1"/>
        <v>5078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4274</v>
      </c>
      <c r="N35" s="27">
        <f>'Прил.12 согаз'!N35+'Прил.12 альфа'!N35</f>
        <v>2895</v>
      </c>
      <c r="O35" s="27">
        <f>'Прил.12 согаз'!O35+'Прил.12 альфа'!O35</f>
        <v>1516</v>
      </c>
      <c r="P35" s="27">
        <f>'Прил.12 согаз'!P35+'Прил.12 альфа'!P35</f>
        <v>2183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17358</v>
      </c>
      <c r="E36" s="27">
        <f t="shared" si="3"/>
        <v>8202</v>
      </c>
      <c r="F36" s="27">
        <f t="shared" si="1"/>
        <v>9156</v>
      </c>
      <c r="G36" s="27">
        <f>'Прил.12 согаз'!G36+'Прил.12 альфа'!G36</f>
        <v>97</v>
      </c>
      <c r="H36" s="27">
        <f>'Прил.12 согаз'!H36+'Прил.12 альфа'!H36</f>
        <v>78</v>
      </c>
      <c r="I36" s="27">
        <f>'Прил.12 согаз'!I36+'Прил.12 альфа'!I36</f>
        <v>412</v>
      </c>
      <c r="J36" s="27">
        <f>'Прил.12 согаз'!J36+'Прил.12 альфа'!J36</f>
        <v>368</v>
      </c>
      <c r="K36" s="27">
        <f>'Прил.12 согаз'!K36+'Прил.12 альфа'!K36</f>
        <v>1381</v>
      </c>
      <c r="L36" s="27">
        <f>'Прил.12 согаз'!L36+'Прил.12 альфа'!L36</f>
        <v>1268</v>
      </c>
      <c r="M36" s="27">
        <f>'Прил.12 согаз'!M36+'Прил.12 альфа'!M36</f>
        <v>5101</v>
      </c>
      <c r="N36" s="27">
        <f>'Прил.12 согаз'!N36+'Прил.12 альфа'!N36</f>
        <v>4390</v>
      </c>
      <c r="O36" s="27">
        <f>'Прил.12 согаз'!O36+'Прил.12 альфа'!O36</f>
        <v>1211</v>
      </c>
      <c r="P36" s="27">
        <f>'Прил.12 согаз'!P36+'Прил.12 альфа'!P36</f>
        <v>3052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44714</v>
      </c>
      <c r="E37" s="27">
        <f t="shared" si="3"/>
        <v>19819</v>
      </c>
      <c r="F37" s="27">
        <f t="shared" si="1"/>
        <v>24895</v>
      </c>
      <c r="G37" s="27">
        <f>'Прил.12 согаз'!G37+'Прил.12 альфа'!G37</f>
        <v>323</v>
      </c>
      <c r="H37" s="27">
        <f>'Прил.12 согаз'!H37+'Прил.12 альфа'!H37</f>
        <v>265</v>
      </c>
      <c r="I37" s="27">
        <f>'Прил.12 согаз'!I37+'Прил.12 альфа'!I37</f>
        <v>1740</v>
      </c>
      <c r="J37" s="27">
        <f>'Прил.12 согаз'!J37+'Прил.12 альфа'!J37</f>
        <v>1634</v>
      </c>
      <c r="K37" s="27">
        <f>'Прил.12 согаз'!K37+'Прил.12 альфа'!K37</f>
        <v>4777</v>
      </c>
      <c r="L37" s="27">
        <f>'Прил.12 согаз'!L37+'Прил.12 альфа'!L37</f>
        <v>4492</v>
      </c>
      <c r="M37" s="27">
        <f>'Прил.12 согаз'!M37+'Прил.12 альфа'!M37</f>
        <v>11208</v>
      </c>
      <c r="N37" s="27">
        <f>'Прил.12 согаз'!N37+'Прил.12 альфа'!N37</f>
        <v>13766</v>
      </c>
      <c r="O37" s="27">
        <f>'Прил.12 согаз'!O37+'Прил.12 альфа'!O37</f>
        <v>1771</v>
      </c>
      <c r="P37" s="27">
        <f>'Прил.12 согаз'!P37+'Прил.12 альфа'!P37</f>
        <v>4738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6613</v>
      </c>
      <c r="E38" s="27">
        <f t="shared" si="3"/>
        <v>2442</v>
      </c>
      <c r="F38" s="27">
        <f t="shared" si="1"/>
        <v>4171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1782</v>
      </c>
      <c r="N38" s="27">
        <f>'Прил.12 согаз'!N38+'Прил.12 альфа'!N38</f>
        <v>2252</v>
      </c>
      <c r="O38" s="27">
        <f>'Прил.12 согаз'!O38+'Прил.12 альфа'!O38</f>
        <v>660</v>
      </c>
      <c r="P38" s="27">
        <f>'Прил.12 согаз'!P38+'Прил.12 альфа'!P38</f>
        <v>1919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4091</v>
      </c>
      <c r="E39" s="27">
        <f t="shared" si="3"/>
        <v>2206</v>
      </c>
      <c r="F39" s="27">
        <f t="shared" si="1"/>
        <v>1885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1703</v>
      </c>
      <c r="N39" s="27">
        <f>'Прил.12 согаз'!N39+'Прил.12 альфа'!N39</f>
        <v>1308</v>
      </c>
      <c r="O39" s="27">
        <f>'Прил.12 согаз'!O39+'Прил.12 альфа'!O39</f>
        <v>503</v>
      </c>
      <c r="P39" s="27">
        <f>'Прил.12 согаз'!P39+'Прил.12 альфа'!P39</f>
        <v>577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5922</v>
      </c>
      <c r="E40" s="27">
        <f t="shared" si="3"/>
        <v>2668</v>
      </c>
      <c r="F40" s="27">
        <f t="shared" si="1"/>
        <v>3254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2193</v>
      </c>
      <c r="N40" s="27">
        <f>'Прил.12 согаз'!N40+'Прил.12 альфа'!N40</f>
        <v>1754</v>
      </c>
      <c r="O40" s="27">
        <f>'Прил.12 согаз'!O40+'Прил.12 альфа'!O40</f>
        <v>475</v>
      </c>
      <c r="P40" s="27">
        <f>'Прил.12 согаз'!P40+'Прил.12 альфа'!P40</f>
        <v>1500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5874</v>
      </c>
      <c r="E41" s="27">
        <f t="shared" si="3"/>
        <v>3502</v>
      </c>
      <c r="F41" s="27">
        <f t="shared" si="1"/>
        <v>2372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2936</v>
      </c>
      <c r="N41" s="27">
        <f>'Прил.12 согаз'!N41+'Прил.12 альфа'!N41</f>
        <v>1375</v>
      </c>
      <c r="O41" s="27">
        <f>'Прил.12 согаз'!O41+'Прил.12 альфа'!O41</f>
        <v>566</v>
      </c>
      <c r="P41" s="27">
        <f>'Прил.12 согаз'!P41+'Прил.12 альфа'!P41</f>
        <v>997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2216</v>
      </c>
      <c r="E42" s="27">
        <f t="shared" si="3"/>
        <v>1031</v>
      </c>
      <c r="F42" s="27">
        <f t="shared" si="1"/>
        <v>1185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877</v>
      </c>
      <c r="N42" s="27">
        <f>'Прил.12 согаз'!N42+'Прил.12 альфа'!N42</f>
        <v>702</v>
      </c>
      <c r="O42" s="27">
        <f>'Прил.12 согаз'!O42+'Прил.12 альфа'!O42</f>
        <v>154</v>
      </c>
      <c r="P42" s="27">
        <f>'Прил.12 согаз'!P42+'Прил.12 альфа'!P42</f>
        <v>483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324278</v>
      </c>
      <c r="E44" s="21">
        <f t="shared" si="3"/>
        <v>0</v>
      </c>
      <c r="F44" s="21">
        <f t="shared" si="1"/>
        <v>324278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194134</v>
      </c>
      <c r="O44" s="21">
        <f t="shared" si="4"/>
        <v>0</v>
      </c>
      <c r="P44" s="21">
        <f t="shared" si="4"/>
        <v>130144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126659</v>
      </c>
      <c r="E45" s="27">
        <f t="shared" si="3"/>
        <v>0</v>
      </c>
      <c r="F45" s="27">
        <f t="shared" si="1"/>
        <v>126659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74202</v>
      </c>
      <c r="O45" s="27"/>
      <c r="P45" s="27">
        <f>'Прил.12 согаз'!P45+'Прил.12 альфа'!P45</f>
        <v>52457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35087</v>
      </c>
      <c r="E46" s="27">
        <f aca="true" t="shared" si="6" ref="E46:E73">G46+I46+K46+M46+O46</f>
        <v>0</v>
      </c>
      <c r="F46" s="27">
        <f aca="true" t="shared" si="7" ref="F46:F73">H46+J46+L46+N46+P46</f>
        <v>35087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19973</v>
      </c>
      <c r="O46" s="27"/>
      <c r="P46" s="27">
        <f>'Прил.12 согаз'!P46+'Прил.12 альфа'!P46</f>
        <v>15114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21179</v>
      </c>
      <c r="E47" s="27">
        <f t="shared" si="6"/>
        <v>0</v>
      </c>
      <c r="F47" s="27">
        <f t="shared" si="7"/>
        <v>21179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11331</v>
      </c>
      <c r="O47" s="27"/>
      <c r="P47" s="27">
        <f>'Прил.12 согаз'!P47+'Прил.12 альфа'!P47</f>
        <v>9848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19841</v>
      </c>
      <c r="E48" s="27">
        <f t="shared" si="6"/>
        <v>0</v>
      </c>
      <c r="F48" s="27">
        <f t="shared" si="7"/>
        <v>19841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12026</v>
      </c>
      <c r="O48" s="27"/>
      <c r="P48" s="27">
        <f>'Прил.12 согаз'!P48+'Прил.12 альфа'!P48</f>
        <v>7815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4498</v>
      </c>
      <c r="E49" s="27">
        <f t="shared" si="6"/>
        <v>0</v>
      </c>
      <c r="F49" s="27">
        <f t="shared" si="7"/>
        <v>4498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2466</v>
      </c>
      <c r="O49" s="26"/>
      <c r="P49" s="27">
        <f>'Прил.12 согаз'!P49+'Прил.12 альфа'!P49</f>
        <v>2032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29190</v>
      </c>
      <c r="E50" s="27">
        <f t="shared" si="6"/>
        <v>0</v>
      </c>
      <c r="F50" s="27">
        <f t="shared" si="7"/>
        <v>29190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16369</v>
      </c>
      <c r="O50" s="26"/>
      <c r="P50" s="27">
        <f>'Прил.12 согаз'!P50+'Прил.12 альфа'!P50</f>
        <v>12821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12263</v>
      </c>
      <c r="E51" s="27">
        <f t="shared" si="6"/>
        <v>0</v>
      </c>
      <c r="F51" s="27">
        <f t="shared" si="7"/>
        <v>12263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7374</v>
      </c>
      <c r="O51" s="26"/>
      <c r="P51" s="27">
        <f>'Прил.12 согаз'!P51+'Прил.12 альфа'!P51</f>
        <v>4889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13970</v>
      </c>
      <c r="E52" s="27">
        <f t="shared" si="6"/>
        <v>0</v>
      </c>
      <c r="F52" s="27">
        <f t="shared" si="7"/>
        <v>13970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9145</v>
      </c>
      <c r="O52" s="26"/>
      <c r="P52" s="27">
        <f>'Прил.12 согаз'!P52+'Прил.12 альфа'!P52</f>
        <v>4825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21445</v>
      </c>
      <c r="E53" s="27">
        <f t="shared" si="6"/>
        <v>0</v>
      </c>
      <c r="F53" s="27">
        <f t="shared" si="7"/>
        <v>21445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15345</v>
      </c>
      <c r="O53" s="26"/>
      <c r="P53" s="27">
        <f>'Прил.12 согаз'!P53+'Прил.12 альфа'!P53</f>
        <v>6100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4413</v>
      </c>
      <c r="E54" s="27">
        <f t="shared" si="6"/>
        <v>0</v>
      </c>
      <c r="F54" s="27">
        <f t="shared" si="7"/>
        <v>4413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2358</v>
      </c>
      <c r="O54" s="27"/>
      <c r="P54" s="27">
        <f>'Прил.12 согаз'!P54+'Прил.12 альфа'!P54</f>
        <v>2055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7489</v>
      </c>
      <c r="E55" s="27">
        <f t="shared" si="6"/>
        <v>0</v>
      </c>
      <c r="F55" s="27">
        <f t="shared" si="7"/>
        <v>7489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4432</v>
      </c>
      <c r="O55" s="27"/>
      <c r="P55" s="27">
        <f>'Прил.12 согаз'!P55+'Прил.12 альфа'!P55</f>
        <v>3057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18919</v>
      </c>
      <c r="E56" s="27">
        <f t="shared" si="6"/>
        <v>0</v>
      </c>
      <c r="F56" s="27">
        <f t="shared" si="7"/>
        <v>18919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14114</v>
      </c>
      <c r="O56" s="27"/>
      <c r="P56" s="27">
        <f>'Прил.12 согаз'!P56+'Прил.12 альфа'!P56</f>
        <v>4805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4140</v>
      </c>
      <c r="E57" s="27">
        <f t="shared" si="6"/>
        <v>0</v>
      </c>
      <c r="F57" s="27">
        <f t="shared" si="7"/>
        <v>4140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2246</v>
      </c>
      <c r="O57" s="26"/>
      <c r="P57" s="27">
        <f>'Прил.12 согаз'!P57+'Прил.12 альфа'!P57</f>
        <v>1894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2847</v>
      </c>
      <c r="E58" s="27">
        <f t="shared" si="6"/>
        <v>0</v>
      </c>
      <c r="F58" s="27">
        <f t="shared" si="7"/>
        <v>2847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1402</v>
      </c>
      <c r="O58" s="26"/>
      <c r="P58" s="27">
        <f>'Прил.12 согаз'!P58+'Прил.12 альфа'!P58</f>
        <v>1445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2338</v>
      </c>
      <c r="E59" s="27">
        <f t="shared" si="6"/>
        <v>0</v>
      </c>
      <c r="F59" s="27">
        <f t="shared" si="7"/>
        <v>2338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1351</v>
      </c>
      <c r="O59" s="26"/>
      <c r="P59" s="27">
        <f>'Прил.12 согаз'!P59+'Прил.12 альфа'!P59</f>
        <v>987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733575</v>
      </c>
      <c r="E60" s="21">
        <f t="shared" si="6"/>
        <v>335608</v>
      </c>
      <c r="F60" s="21">
        <f t="shared" si="7"/>
        <v>397967</v>
      </c>
      <c r="G60" s="21">
        <f aca="true" t="shared" si="8" ref="G60:P60">SUM(G61:G80)</f>
        <v>3682</v>
      </c>
      <c r="H60" s="21">
        <f t="shared" si="8"/>
        <v>3410</v>
      </c>
      <c r="I60" s="21">
        <f t="shared" si="8"/>
        <v>18126</v>
      </c>
      <c r="J60" s="21">
        <f t="shared" si="8"/>
        <v>17274</v>
      </c>
      <c r="K60" s="21">
        <f t="shared" si="8"/>
        <v>56346</v>
      </c>
      <c r="L60" s="21">
        <f t="shared" si="8"/>
        <v>53196</v>
      </c>
      <c r="M60" s="21">
        <f t="shared" si="8"/>
        <v>208694</v>
      </c>
      <c r="N60" s="21">
        <f t="shared" si="8"/>
        <v>193948</v>
      </c>
      <c r="O60" s="21">
        <f t="shared" si="8"/>
        <v>48760</v>
      </c>
      <c r="P60" s="21">
        <f t="shared" si="8"/>
        <v>130139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564</v>
      </c>
      <c r="E61" s="27">
        <f t="shared" si="6"/>
        <v>181</v>
      </c>
      <c r="F61" s="27">
        <f t="shared" si="7"/>
        <v>383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144</v>
      </c>
      <c r="N61" s="26">
        <f>'Прил.12 согаз'!N61+'Прил.12 альфа'!N61</f>
        <v>299</v>
      </c>
      <c r="O61" s="26">
        <f>'Прил.12 согаз'!O61+'Прил.12 альфа'!O61</f>
        <v>37</v>
      </c>
      <c r="P61" s="26">
        <f>'Прил.12 согаз'!P61+'Прил.12 альфа'!P61</f>
        <v>84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30337</v>
      </c>
      <c r="E62" s="27">
        <f t="shared" si="6"/>
        <v>14038</v>
      </c>
      <c r="F62" s="27">
        <f t="shared" si="7"/>
        <v>16299</v>
      </c>
      <c r="G62" s="26">
        <f>'Прил.12 согаз'!G62+'Прил.12 альфа'!G62</f>
        <v>118</v>
      </c>
      <c r="H62" s="26">
        <f>'Прил.12 согаз'!H62+'Прил.12 альфа'!H62</f>
        <v>144</v>
      </c>
      <c r="I62" s="26">
        <f>'Прил.12 согаз'!I62+'Прил.12 альфа'!I62</f>
        <v>672</v>
      </c>
      <c r="J62" s="26">
        <f>'Прил.12 согаз'!J62+'Прил.12 альфа'!J62</f>
        <v>654</v>
      </c>
      <c r="K62" s="26">
        <f>'Прил.12 согаз'!K62+'Прил.12 альфа'!K62</f>
        <v>2235</v>
      </c>
      <c r="L62" s="26">
        <f>'Прил.12 согаз'!L62+'Прил.12 альфа'!L62</f>
        <v>2073</v>
      </c>
      <c r="M62" s="26">
        <f>'Прил.12 согаз'!M62+'Прил.12 альфа'!M62</f>
        <v>8966</v>
      </c>
      <c r="N62" s="26">
        <f>'Прил.12 согаз'!N62+'Прил.12 альфа'!N62</f>
        <v>7632</v>
      </c>
      <c r="O62" s="26">
        <f>'Прил.12 согаз'!O62+'Прил.12 альфа'!O62</f>
        <v>2047</v>
      </c>
      <c r="P62" s="26">
        <f>'Прил.12 согаз'!P62+'Прил.12 альфа'!P62</f>
        <v>5796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46879</v>
      </c>
      <c r="E63" s="27">
        <f t="shared" si="6"/>
        <v>20826</v>
      </c>
      <c r="F63" s="27">
        <f t="shared" si="7"/>
        <v>26053</v>
      </c>
      <c r="G63" s="26">
        <f>'Прил.12 согаз'!G63+'Прил.12 альфа'!G63</f>
        <v>242</v>
      </c>
      <c r="H63" s="26">
        <f>'Прил.12 согаз'!H63+'Прил.12 альфа'!H63</f>
        <v>197</v>
      </c>
      <c r="I63" s="26">
        <f>'Прил.12 согаз'!I63+'Прил.12 альфа'!I63</f>
        <v>1053</v>
      </c>
      <c r="J63" s="26">
        <f>'Прил.12 согаз'!J63+'Прил.12 альфа'!J63</f>
        <v>1062</v>
      </c>
      <c r="K63" s="26">
        <f>'Прил.12 согаз'!K63+'Прил.12 альфа'!K63</f>
        <v>3855</v>
      </c>
      <c r="L63" s="26">
        <f>'Прил.12 согаз'!L63+'Прил.12 альфа'!L63</f>
        <v>3610</v>
      </c>
      <c r="M63" s="26">
        <f>'Прил.12 согаз'!M63+'Прил.12 альфа'!M63</f>
        <v>11968</v>
      </c>
      <c r="N63" s="26">
        <f>'Прил.12 согаз'!N63+'Прил.12 альфа'!N63</f>
        <v>11348</v>
      </c>
      <c r="O63" s="26">
        <f>'Прил.12 согаз'!O63+'Прил.12 альфа'!O63</f>
        <v>3708</v>
      </c>
      <c r="P63" s="26">
        <f>'Прил.12 согаз'!P63+'Прил.12 альфа'!P63</f>
        <v>9836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45813</v>
      </c>
      <c r="E64" s="27">
        <f t="shared" si="6"/>
        <v>21364</v>
      </c>
      <c r="F64" s="27">
        <f t="shared" si="7"/>
        <v>24449</v>
      </c>
      <c r="G64" s="26">
        <f>'Прил.12 согаз'!G64+'Прил.12 альфа'!G64</f>
        <v>210</v>
      </c>
      <c r="H64" s="26">
        <f>'Прил.12 согаз'!H64+'Прил.12 альфа'!H64</f>
        <v>192</v>
      </c>
      <c r="I64" s="26">
        <f>'Прил.12 согаз'!I64+'Прил.12 альфа'!I64</f>
        <v>1090</v>
      </c>
      <c r="J64" s="26">
        <f>'Прил.12 согаз'!J64+'Прил.12 альфа'!J64</f>
        <v>1058</v>
      </c>
      <c r="K64" s="26">
        <f>'Прил.12 согаз'!K64+'Прил.12 альфа'!K64</f>
        <v>3486</v>
      </c>
      <c r="L64" s="26">
        <f>'Прил.12 согаз'!L64+'Прил.12 альфа'!L64</f>
        <v>3359</v>
      </c>
      <c r="M64" s="26">
        <f>'Прил.12 согаз'!M64+'Прил.12 альфа'!M64</f>
        <v>13603</v>
      </c>
      <c r="N64" s="26">
        <f>'Прил.12 согаз'!N64+'Прил.12 альфа'!N64</f>
        <v>12058</v>
      </c>
      <c r="O64" s="26">
        <f>'Прил.12 согаз'!O64+'Прил.12 альфа'!O64</f>
        <v>2975</v>
      </c>
      <c r="P64" s="26">
        <f>'Прил.12 согаз'!P64+'Прил.12 альфа'!P64</f>
        <v>7782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10607</v>
      </c>
      <c r="E65" s="27">
        <f t="shared" si="6"/>
        <v>5091</v>
      </c>
      <c r="F65" s="27">
        <f t="shared" si="7"/>
        <v>5516</v>
      </c>
      <c r="G65" s="26">
        <f>'Прил.12 согаз'!G65+'Прил.12 альфа'!G65</f>
        <v>37</v>
      </c>
      <c r="H65" s="26">
        <f>'Прил.12 согаз'!H65+'Прил.12 альфа'!H65</f>
        <v>37</v>
      </c>
      <c r="I65" s="26">
        <f>'Прил.12 согаз'!I65+'Прил.12 альфа'!I65</f>
        <v>248</v>
      </c>
      <c r="J65" s="26">
        <f>'Прил.12 согаз'!J65+'Прил.12 альфа'!J65</f>
        <v>207</v>
      </c>
      <c r="K65" s="26">
        <f>'Прил.12 согаз'!K65+'Прил.12 альфа'!K65</f>
        <v>792</v>
      </c>
      <c r="L65" s="26">
        <f>'Прил.12 согаз'!L65+'Прил.12 альфа'!L65</f>
        <v>761</v>
      </c>
      <c r="M65" s="26">
        <f>'Прил.12 согаз'!M65+'Прил.12 альфа'!M65</f>
        <v>3232</v>
      </c>
      <c r="N65" s="26">
        <f>'Прил.12 согаз'!N65+'Прил.12 альфа'!N65</f>
        <v>2481</v>
      </c>
      <c r="O65" s="26">
        <f>'Прил.12 согаз'!O65+'Прил.12 альфа'!O65</f>
        <v>782</v>
      </c>
      <c r="P65" s="26">
        <f>'Прил.12 согаз'!P65+'Прил.12 альфа'!P65</f>
        <v>2030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19309</v>
      </c>
      <c r="E66" s="27">
        <f t="shared" si="6"/>
        <v>8958</v>
      </c>
      <c r="F66" s="27">
        <f t="shared" si="7"/>
        <v>10351</v>
      </c>
      <c r="G66" s="26">
        <f>'Прил.12 согаз'!G66+'Прил.12 альфа'!G66</f>
        <v>101</v>
      </c>
      <c r="H66" s="26">
        <f>'Прил.12 согаз'!H66+'Прил.12 альфа'!H66</f>
        <v>65</v>
      </c>
      <c r="I66" s="26">
        <f>'Прил.12 согаз'!I66+'Прил.12 альфа'!I66</f>
        <v>414</v>
      </c>
      <c r="J66" s="26">
        <f>'Прил.12 согаз'!J66+'Прил.12 альфа'!J66</f>
        <v>417</v>
      </c>
      <c r="K66" s="26">
        <f>'Прил.12 согаз'!K66+'Прил.12 альфа'!K66</f>
        <v>1395</v>
      </c>
      <c r="L66" s="26">
        <f>'Прил.12 согаз'!L66+'Прил.12 альфа'!L66</f>
        <v>1326</v>
      </c>
      <c r="M66" s="26">
        <f>'Прил.12 согаз'!M66+'Прил.12 альфа'!M66</f>
        <v>5563</v>
      </c>
      <c r="N66" s="26">
        <f>'Прил.12 согаз'!N66+'Прил.12 альфа'!N66</f>
        <v>4653</v>
      </c>
      <c r="O66" s="26">
        <f>'Прил.12 согаз'!O66+'Прил.12 альфа'!O66</f>
        <v>1485</v>
      </c>
      <c r="P66" s="26">
        <f>'Прил.12 согаз'!P66+'Прил.12 альфа'!P66</f>
        <v>3890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32921</v>
      </c>
      <c r="E67" s="27">
        <f t="shared" si="6"/>
        <v>15101</v>
      </c>
      <c r="F67" s="27">
        <f t="shared" si="7"/>
        <v>17820</v>
      </c>
      <c r="G67" s="26">
        <f>'Прил.12 согаз'!G67+'Прил.12 альфа'!G67</f>
        <v>198</v>
      </c>
      <c r="H67" s="26">
        <f>'Прил.12 согаз'!H67+'Прил.12 альфа'!H67</f>
        <v>196</v>
      </c>
      <c r="I67" s="26">
        <f>'Прил.12 согаз'!I67+'Прил.12 альфа'!I67</f>
        <v>966</v>
      </c>
      <c r="J67" s="26">
        <f>'Прил.12 согаз'!J67+'Прил.12 альфа'!J67</f>
        <v>939</v>
      </c>
      <c r="K67" s="26">
        <f>'Прил.12 согаз'!K67+'Прил.12 альфа'!K67</f>
        <v>2872</v>
      </c>
      <c r="L67" s="26">
        <f>'Прил.12 согаз'!L67+'Прил.12 альфа'!L67</f>
        <v>2730</v>
      </c>
      <c r="M67" s="26">
        <f>'Прил.12 согаз'!M67+'Прил.12 альфа'!M67</f>
        <v>9445</v>
      </c>
      <c r="N67" s="26">
        <f>'Прил.12 согаз'!N67+'Прил.12 альфа'!N67</f>
        <v>9144</v>
      </c>
      <c r="O67" s="26">
        <f>'Прил.12 согаз'!O67+'Прил.12 альфа'!O67</f>
        <v>1620</v>
      </c>
      <c r="P67" s="26">
        <f>'Прил.12 согаз'!P67+'Прил.12 альфа'!P67</f>
        <v>4811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5"/>
        <v>41245</v>
      </c>
      <c r="E68" s="27">
        <f t="shared" si="6"/>
        <v>17778</v>
      </c>
      <c r="F68" s="27">
        <f t="shared" si="7"/>
        <v>23467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14417</v>
      </c>
      <c r="N68" s="26">
        <f>'Прил.12 согаз'!N68+'Прил.12 альфа'!N68</f>
        <v>13934</v>
      </c>
      <c r="O68" s="26">
        <f>'Прил.12 согаз'!O68+'Прил.12 альфа'!O68</f>
        <v>3361</v>
      </c>
      <c r="P68" s="26">
        <f>'Прил.12 согаз'!P68+'Прил.12 альфа'!P68</f>
        <v>9533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291678</v>
      </c>
      <c r="E69" s="27">
        <f t="shared" si="6"/>
        <v>133348</v>
      </c>
      <c r="F69" s="27">
        <f t="shared" si="7"/>
        <v>158330</v>
      </c>
      <c r="G69" s="26">
        <f>'Прил.12 согаз'!G69+'Прил.12 альфа'!G69</f>
        <v>1782</v>
      </c>
      <c r="H69" s="26">
        <f>'Прил.12 согаз'!H69+'Прил.12 альфа'!H69</f>
        <v>1654</v>
      </c>
      <c r="I69" s="26">
        <f>'Прил.12 согаз'!I69+'Прил.12 альфа'!I69</f>
        <v>8579</v>
      </c>
      <c r="J69" s="26">
        <f>'Прил.12 согаз'!J69+'Прил.12 альфа'!J69</f>
        <v>8297</v>
      </c>
      <c r="K69" s="26">
        <f>'Прил.12 согаз'!K69+'Прил.12 альфа'!K69</f>
        <v>25422</v>
      </c>
      <c r="L69" s="26">
        <f>'Прил.12 согаз'!L69+'Прил.12 альфа'!L69</f>
        <v>23915</v>
      </c>
      <c r="M69" s="26">
        <f>'Прил.12 согаз'!M69+'Прил.12 альфа'!M69</f>
        <v>78994</v>
      </c>
      <c r="N69" s="26">
        <f>'Прил.12 согаз'!N69+'Прил.12 альфа'!N69</f>
        <v>75089</v>
      </c>
      <c r="O69" s="26">
        <f>'Прил.12 согаз'!O69+'Прил.12 альфа'!O69</f>
        <v>18571</v>
      </c>
      <c r="P69" s="26">
        <f>'Прил.12 согаз'!P69+'Прил.12 альфа'!P69</f>
        <v>49375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50702</v>
      </c>
      <c r="E70" s="27">
        <f t="shared" si="6"/>
        <v>23828</v>
      </c>
      <c r="F70" s="27">
        <f t="shared" si="7"/>
        <v>26874</v>
      </c>
      <c r="G70" s="26">
        <f>'Прил.12 согаз'!G70+'Прил.12 альфа'!G70</f>
        <v>221</v>
      </c>
      <c r="H70" s="26">
        <f>'Прил.12 согаз'!H70+'Прил.12 альфа'!H70</f>
        <v>267</v>
      </c>
      <c r="I70" s="26">
        <f>'Прил.12 согаз'!I70+'Прил.12 альфа'!I70</f>
        <v>1241</v>
      </c>
      <c r="J70" s="26">
        <f>'Прил.12 согаз'!J70+'Прил.12 альфа'!J70</f>
        <v>1080</v>
      </c>
      <c r="K70" s="26">
        <f>'Прил.12 согаз'!K70+'Прил.12 альфа'!K70</f>
        <v>4132</v>
      </c>
      <c r="L70" s="26">
        <f>'Прил.12 согаз'!L70+'Прил.12 альфа'!L70</f>
        <v>3949</v>
      </c>
      <c r="M70" s="26">
        <f>'Прил.12 согаз'!M70+'Прил.12 альфа'!M70</f>
        <v>14817</v>
      </c>
      <c r="N70" s="26">
        <f>'Прил.12 согаз'!N70+'Прил.12 альфа'!N70</f>
        <v>12299</v>
      </c>
      <c r="O70" s="26">
        <f>'Прил.12 согаз'!O70+'Прил.12 альфа'!O70</f>
        <v>3417</v>
      </c>
      <c r="P70" s="26">
        <f>'Прил.12 согаз'!P70+'Прил.12 альфа'!P70</f>
        <v>9279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46279</v>
      </c>
      <c r="E71" s="27">
        <f t="shared" si="6"/>
        <v>21124</v>
      </c>
      <c r="F71" s="27">
        <f t="shared" si="7"/>
        <v>25155</v>
      </c>
      <c r="G71" s="26">
        <f>'Прил.12 согаз'!G71+'Прил.12 альфа'!G71</f>
        <v>201</v>
      </c>
      <c r="H71" s="26">
        <f>'Прил.12 согаз'!H71+'Прил.12 альфа'!H71</f>
        <v>188</v>
      </c>
      <c r="I71" s="26">
        <f>'Прил.12 согаз'!I71+'Прил.12 альфа'!I71</f>
        <v>1035</v>
      </c>
      <c r="J71" s="26">
        <f>'Прил.12 согаз'!J71+'Прил.12 альфа'!J71</f>
        <v>952</v>
      </c>
      <c r="K71" s="26">
        <f>'Прил.12 согаз'!K71+'Прил.12 альфа'!K71</f>
        <v>3616</v>
      </c>
      <c r="L71" s="26">
        <f>'Прил.12 согаз'!L71+'Прил.12 альфа'!L71</f>
        <v>3356</v>
      </c>
      <c r="M71" s="26">
        <f>'Прил.12 согаз'!M71+'Прил.12 альфа'!M71</f>
        <v>13129</v>
      </c>
      <c r="N71" s="26">
        <f>'Прил.12 согаз'!N71+'Прил.12 альфа'!N71</f>
        <v>11721</v>
      </c>
      <c r="O71" s="26">
        <f>'Прил.12 согаз'!O71+'Прил.12 альфа'!O71</f>
        <v>3143</v>
      </c>
      <c r="P71" s="26">
        <f>'Прил.12 согаз'!P71+'Прил.12 альфа'!P71</f>
        <v>8938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27927</v>
      </c>
      <c r="E72" s="27">
        <f t="shared" si="6"/>
        <v>12605</v>
      </c>
      <c r="F72" s="27">
        <f t="shared" si="7"/>
        <v>15322</v>
      </c>
      <c r="G72" s="26">
        <f>'Прил.12 согаз'!G72+'Прил.12 альфа'!G72</f>
        <v>149</v>
      </c>
      <c r="H72" s="26">
        <f>'Прил.12 согаз'!H72+'Прил.12 альфа'!H72</f>
        <v>126</v>
      </c>
      <c r="I72" s="26">
        <f>'Прил.12 согаз'!I72+'Прил.12 альфа'!I72</f>
        <v>665</v>
      </c>
      <c r="J72" s="26">
        <f>'Прил.12 согаз'!J72+'Прил.12 альфа'!J72</f>
        <v>598</v>
      </c>
      <c r="K72" s="26">
        <f>'Прил.12 согаз'!K72+'Прил.12 альфа'!K72</f>
        <v>2347</v>
      </c>
      <c r="L72" s="26">
        <f>'Прил.12 согаз'!L72+'Прил.12 альфа'!L72</f>
        <v>2317</v>
      </c>
      <c r="M72" s="26">
        <f>'Прил.12 согаз'!M72+'Прил.12 альфа'!M72</f>
        <v>7769</v>
      </c>
      <c r="N72" s="26">
        <f>'Прил.12 согаз'!N72+'Прил.12 альфа'!N72</f>
        <v>7399</v>
      </c>
      <c r="O72" s="26">
        <f>'Прил.12 согаз'!O72+'Прил.12 альфа'!O72</f>
        <v>1675</v>
      </c>
      <c r="P72" s="26">
        <f>'Прил.12 согаз'!P72+'Прил.12 альфа'!P72</f>
        <v>4882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7494</v>
      </c>
      <c r="E73" s="27">
        <f t="shared" si="6"/>
        <v>3963</v>
      </c>
      <c r="F73" s="27">
        <f t="shared" si="7"/>
        <v>3531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2817</v>
      </c>
      <c r="N73" s="26">
        <f>'Прил.12 согаз'!N73+'Прил.12 альфа'!N73</f>
        <v>1865</v>
      </c>
      <c r="O73" s="26">
        <f>'Прил.12 согаз'!O73+'Прил.12 альфа'!O73</f>
        <v>1146</v>
      </c>
      <c r="P73" s="26">
        <f>'Прил.12 согаз'!P73+'Прил.12 альфа'!P73</f>
        <v>1666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17444</v>
      </c>
      <c r="E74" s="27">
        <f aca="true" t="shared" si="10" ref="E74:E92">G74+I74+K74+M74+O74</f>
        <v>8237</v>
      </c>
      <c r="F74" s="27">
        <f aca="true" t="shared" si="11" ref="F74:F92">H74+J74+L74+N74+P74</f>
        <v>9207</v>
      </c>
      <c r="G74" s="26">
        <f>'Прил.12 согаз'!G74+'Прил.12 альфа'!G74</f>
        <v>97</v>
      </c>
      <c r="H74" s="26">
        <f>'Прил.12 согаз'!H74+'Прил.12 альфа'!H74</f>
        <v>78</v>
      </c>
      <c r="I74" s="26">
        <f>'Прил.12 согаз'!I74+'Прил.12 альфа'!I74</f>
        <v>413</v>
      </c>
      <c r="J74" s="26">
        <f>'Прил.12 согаз'!J74+'Прил.12 альфа'!J74</f>
        <v>369</v>
      </c>
      <c r="K74" s="26">
        <f>'Прил.12 согаз'!K74+'Прил.12 альфа'!K74</f>
        <v>1384</v>
      </c>
      <c r="L74" s="26">
        <f>'Прил.12 согаз'!L74+'Прил.12 альфа'!L74</f>
        <v>1273</v>
      </c>
      <c r="M74" s="26">
        <f>'Прил.12 согаз'!M74+'Прил.12 альфа'!M74</f>
        <v>5131</v>
      </c>
      <c r="N74" s="26">
        <f>'Прил.12 согаз'!N74+'Прил.12 альфа'!N74</f>
        <v>4428</v>
      </c>
      <c r="O74" s="26">
        <f>'Прил.12 согаз'!O74+'Прил.12 альфа'!O74</f>
        <v>1212</v>
      </c>
      <c r="P74" s="26">
        <f>'Прил.12 согаз'!P74+'Прил.12 альфа'!P74</f>
        <v>3059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45528</v>
      </c>
      <c r="E75" s="27">
        <f t="shared" si="10"/>
        <v>20168</v>
      </c>
      <c r="F75" s="27">
        <f t="shared" si="11"/>
        <v>25360</v>
      </c>
      <c r="G75" s="26">
        <f>'Прил.12 согаз'!G75+'Прил.12 альфа'!G75</f>
        <v>326</v>
      </c>
      <c r="H75" s="26">
        <f>'Прил.12 согаз'!H75+'Прил.12 альфа'!H75</f>
        <v>266</v>
      </c>
      <c r="I75" s="26">
        <f>'Прил.12 согаз'!I75+'Прил.12 альфа'!I75</f>
        <v>1750</v>
      </c>
      <c r="J75" s="26">
        <f>'Прил.12 согаз'!J75+'Прил.12 альфа'!J75</f>
        <v>1641</v>
      </c>
      <c r="K75" s="26">
        <f>'Прил.12 согаз'!K75+'Прил.12 альфа'!K75</f>
        <v>4810</v>
      </c>
      <c r="L75" s="26">
        <f>'Прил.12 согаз'!L75+'Прил.12 альфа'!L75</f>
        <v>4527</v>
      </c>
      <c r="M75" s="26">
        <f>'Прил.12 согаз'!M75+'Прил.12 альфа'!M75</f>
        <v>11489</v>
      </c>
      <c r="N75" s="26">
        <f>'Прил.12 согаз'!N75+'Прил.12 альфа'!N75</f>
        <v>14137</v>
      </c>
      <c r="O75" s="26">
        <f>'Прил.12 согаз'!O75+'Прил.12 альфа'!O75</f>
        <v>1793</v>
      </c>
      <c r="P75" s="26">
        <f>'Прил.12 согаз'!P75+'Прил.12 альфа'!P75</f>
        <v>4789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6642</v>
      </c>
      <c r="E76" s="27">
        <f t="shared" si="10"/>
        <v>2450</v>
      </c>
      <c r="F76" s="27">
        <f t="shared" si="11"/>
        <v>4192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1789</v>
      </c>
      <c r="N76" s="26">
        <f>'Прил.12 согаз'!N76+'Прил.12 альфа'!N76</f>
        <v>2268</v>
      </c>
      <c r="O76" s="26">
        <f>'Прил.12 согаз'!O76+'Прил.12 альфа'!O76</f>
        <v>661</v>
      </c>
      <c r="P76" s="26">
        <f>'Прил.12 согаз'!P76+'Прил.12 альфа'!P76</f>
        <v>1924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1239</v>
      </c>
      <c r="E77" s="27">
        <f t="shared" si="10"/>
        <v>719</v>
      </c>
      <c r="F77" s="27">
        <f t="shared" si="11"/>
        <v>520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555</v>
      </c>
      <c r="N77" s="26">
        <f>'Прил.12 согаз'!N77+'Прил.12 альфа'!N77</f>
        <v>329</v>
      </c>
      <c r="O77" s="26">
        <f>'Прил.12 согаз'!O77+'Прил.12 альфа'!O77</f>
        <v>164</v>
      </c>
      <c r="P77" s="26">
        <f>'Прил.12 согаз'!P77+'Прил.12 альфа'!P77</f>
        <v>191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5102</v>
      </c>
      <c r="E78" s="27">
        <f t="shared" si="10"/>
        <v>2328</v>
      </c>
      <c r="F78" s="27">
        <f t="shared" si="11"/>
        <v>2774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1928</v>
      </c>
      <c r="N78" s="26">
        <f>'Прил.12 согаз'!N78+'Прил.12 альфа'!N78</f>
        <v>1494</v>
      </c>
      <c r="O78" s="26">
        <f>'Прил.12 согаз'!O78+'Прил.12 альфа'!O78</f>
        <v>400</v>
      </c>
      <c r="P78" s="26">
        <f>'Прил.12 согаз'!P78+'Прил.12 альфа'!P78</f>
        <v>1280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5865</v>
      </c>
      <c r="E79" s="27">
        <f t="shared" si="10"/>
        <v>3501</v>
      </c>
      <c r="F79" s="27">
        <f t="shared" si="11"/>
        <v>2364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2938</v>
      </c>
      <c r="N79" s="26">
        <f>'Прил.12 согаз'!N79+'Прил.12 альфа'!N79</f>
        <v>1370</v>
      </c>
      <c r="O79" s="26">
        <f>'Прил.12 согаз'!O79+'Прил.12 альфа'!O79</f>
        <v>563</v>
      </c>
      <c r="P79" s="26">
        <f>'Прил.12 согаз'!P79+'Прил.12 альфа'!P79</f>
        <v>994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741659</v>
      </c>
      <c r="E81" s="21">
        <f t="shared" si="10"/>
        <v>341138</v>
      </c>
      <c r="F81" s="21">
        <f t="shared" si="11"/>
        <v>400521</v>
      </c>
      <c r="G81" s="21">
        <f>SUM(G82:G92)</f>
        <v>3708</v>
      </c>
      <c r="H81" s="21">
        <f aca="true" t="shared" si="12" ref="H81:P81">SUM(H82:H92)</f>
        <v>3436</v>
      </c>
      <c r="I81" s="21">
        <f t="shared" si="12"/>
        <v>18290</v>
      </c>
      <c r="J81" s="21">
        <f t="shared" si="12"/>
        <v>17419</v>
      </c>
      <c r="K81" s="21">
        <f t="shared" si="12"/>
        <v>56632</v>
      </c>
      <c r="L81" s="21">
        <f t="shared" si="12"/>
        <v>53464</v>
      </c>
      <c r="M81" s="21">
        <f t="shared" si="12"/>
        <v>213531</v>
      </c>
      <c r="N81" s="21">
        <f t="shared" si="12"/>
        <v>195781</v>
      </c>
      <c r="O81" s="21">
        <f t="shared" si="12"/>
        <v>48977</v>
      </c>
      <c r="P81" s="21">
        <f t="shared" si="12"/>
        <v>130421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87925</v>
      </c>
      <c r="E82" s="27">
        <f t="shared" si="10"/>
        <v>40462</v>
      </c>
      <c r="F82" s="27">
        <f t="shared" si="11"/>
        <v>47463</v>
      </c>
      <c r="G82" s="26">
        <f>'Прил.12 согаз'!G82+'Прил.12 альфа'!G82</f>
        <v>336</v>
      </c>
      <c r="H82" s="26">
        <f>'Прил.12 согаз'!H82+'Прил.12 альфа'!H82</f>
        <v>411</v>
      </c>
      <c r="I82" s="26">
        <f>'Прил.12 согаз'!I82+'Прил.12 альфа'!I82</f>
        <v>1920</v>
      </c>
      <c r="J82" s="26">
        <f>'Прил.12 согаз'!J82+'Прил.12 альфа'!J82</f>
        <v>1745</v>
      </c>
      <c r="K82" s="26">
        <f>'Прил.12 согаз'!K82+'Прил.12 альфа'!K82</f>
        <v>6392</v>
      </c>
      <c r="L82" s="26">
        <f>'Прил.12 согаз'!L82+'Прил.12 альфа'!L82</f>
        <v>6050</v>
      </c>
      <c r="M82" s="26">
        <f>'Прил.12 согаз'!M82+'Прил.12 альфа'!M82</f>
        <v>25688</v>
      </c>
      <c r="N82" s="26">
        <f>'Прил.12 согаз'!N82+'Прил.12 альфа'!N82</f>
        <v>22244</v>
      </c>
      <c r="O82" s="26">
        <f>'Прил.12 согаз'!O82+'Прил.12 альфа'!O82</f>
        <v>6126</v>
      </c>
      <c r="P82" s="26">
        <f>'Прил.12 согаз'!P82+'Прил.12 альфа'!P82</f>
        <v>17013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52929</v>
      </c>
      <c r="E83" s="27">
        <f t="shared" si="10"/>
        <v>24570</v>
      </c>
      <c r="F83" s="27">
        <f t="shared" si="11"/>
        <v>28359</v>
      </c>
      <c r="G83" s="26">
        <f>'Прил.12 согаз'!G83+'Прил.12 альфа'!G83</f>
        <v>236</v>
      </c>
      <c r="H83" s="26">
        <f>'Прил.12 согаз'!H83+'Прил.12 альфа'!H83</f>
        <v>194</v>
      </c>
      <c r="I83" s="26">
        <f>'Прил.12 согаз'!I83+'Прил.12 альфа'!I83</f>
        <v>1060</v>
      </c>
      <c r="J83" s="26">
        <f>'Прил.12 согаз'!J83+'Прил.12 альфа'!J83</f>
        <v>1060</v>
      </c>
      <c r="K83" s="26">
        <f>'Прил.12 согаз'!K83+'Прил.12 альфа'!K83</f>
        <v>3864</v>
      </c>
      <c r="L83" s="26">
        <f>'Прил.12 согаз'!L83+'Прил.12 альфа'!L83</f>
        <v>3610</v>
      </c>
      <c r="M83" s="26">
        <f>'Прил.12 согаз'!M83+'Прил.12 альфа'!M83</f>
        <v>15128</v>
      </c>
      <c r="N83" s="26">
        <f>'Прил.12 согаз'!N83+'Прил.12 альфа'!N83</f>
        <v>12669</v>
      </c>
      <c r="O83" s="26">
        <f>'Прил.12 согаз'!O83+'Прил.12 альфа'!O83</f>
        <v>4282</v>
      </c>
      <c r="P83" s="26">
        <f>'Прил.12 согаз'!P83+'Прил.12 альфа'!P83</f>
        <v>10826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46318</v>
      </c>
      <c r="E84" s="27">
        <f t="shared" si="10"/>
        <v>22262</v>
      </c>
      <c r="F84" s="27">
        <f t="shared" si="11"/>
        <v>24056</v>
      </c>
      <c r="G84" s="26">
        <f>'Прил.12 согаз'!G84+'Прил.12 альфа'!G84</f>
        <v>192</v>
      </c>
      <c r="H84" s="26">
        <f>'Прил.12 согаз'!H84+'Прил.12 альфа'!H84</f>
        <v>181</v>
      </c>
      <c r="I84" s="26">
        <f>'Прил.12 согаз'!I84+'Прил.12 альфа'!I84</f>
        <v>1054</v>
      </c>
      <c r="J84" s="26">
        <f>'Прил.12 согаз'!J84+'Прил.12 альфа'!J84</f>
        <v>1012</v>
      </c>
      <c r="K84" s="26">
        <f>'Прил.12 согаз'!K84+'Прил.12 альфа'!K84</f>
        <v>3451</v>
      </c>
      <c r="L84" s="26">
        <f>'Прил.12 согаз'!L84+'Прил.12 альфа'!L84</f>
        <v>3331</v>
      </c>
      <c r="M84" s="26">
        <f>'Прил.12 согаз'!M84+'Прил.12 альфа'!M84</f>
        <v>14551</v>
      </c>
      <c r="N84" s="26">
        <f>'Прил.12 согаз'!N84+'Прил.12 альфа'!N84</f>
        <v>11761</v>
      </c>
      <c r="O84" s="26">
        <f>'Прил.12 согаз'!O84+'Прил.12 альфа'!O84</f>
        <v>3014</v>
      </c>
      <c r="P84" s="26">
        <f>'Прил.12 согаз'!P84+'Прил.12 альфа'!P84</f>
        <v>7771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10877</v>
      </c>
      <c r="E85" s="27">
        <f t="shared" si="10"/>
        <v>5382</v>
      </c>
      <c r="F85" s="27">
        <f t="shared" si="11"/>
        <v>5495</v>
      </c>
      <c r="G85" s="26">
        <f>'Прил.12 согаз'!G85+'Прил.12 альфа'!G85</f>
        <v>36</v>
      </c>
      <c r="H85" s="26">
        <f>'Прил.12 согаз'!H85+'Прил.12 альфа'!H85</f>
        <v>37</v>
      </c>
      <c r="I85" s="26">
        <f>'Прил.12 согаз'!I85+'Прил.12 альфа'!I85</f>
        <v>241</v>
      </c>
      <c r="J85" s="26">
        <f>'Прил.12 согаз'!J85+'Прил.12 альфа'!J85</f>
        <v>208</v>
      </c>
      <c r="K85" s="26">
        <f>'Прил.12 согаз'!K85+'Прил.12 альфа'!K85</f>
        <v>788</v>
      </c>
      <c r="L85" s="26">
        <f>'Прил.12 согаз'!L85+'Прил.12 альфа'!L85</f>
        <v>761</v>
      </c>
      <c r="M85" s="26">
        <f>'Прил.12 согаз'!M85+'Прил.12 альфа'!M85</f>
        <v>3531</v>
      </c>
      <c r="N85" s="26">
        <f>'Прил.12 согаз'!N85+'Прил.12 альфа'!N85</f>
        <v>2460</v>
      </c>
      <c r="O85" s="26">
        <f>'Прил.12 согаз'!O85+'Прил.12 альфа'!O85</f>
        <v>786</v>
      </c>
      <c r="P85" s="26">
        <f>'Прил.12 согаз'!P85+'Прил.12 альфа'!P85</f>
        <v>2029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65800</v>
      </c>
      <c r="E86" s="27">
        <f t="shared" si="10"/>
        <v>30187</v>
      </c>
      <c r="F86" s="27">
        <f t="shared" si="11"/>
        <v>35613</v>
      </c>
      <c r="G86" s="26">
        <f>'Прил.12 согаз'!G86+'Прил.12 альфа'!G86</f>
        <v>299</v>
      </c>
      <c r="H86" s="26">
        <f>'Прил.12 согаз'!H86+'Прил.12 альфа'!H86</f>
        <v>252</v>
      </c>
      <c r="I86" s="26">
        <f>'Прил.12 согаз'!I86+'Прил.12 альфа'!I86</f>
        <v>1448</v>
      </c>
      <c r="J86" s="26">
        <f>'Прил.12 согаз'!J86+'Прил.12 альфа'!J86</f>
        <v>1373</v>
      </c>
      <c r="K86" s="26">
        <f>'Прил.12 согаз'!K86+'Прил.12 альфа'!K86</f>
        <v>5013</v>
      </c>
      <c r="L86" s="26">
        <f>'Прил.12 согаз'!L86+'Прил.12 альфа'!L86</f>
        <v>4672</v>
      </c>
      <c r="M86" s="26">
        <f>'Прил.12 согаз'!M86+'Прил.12 альфа'!M86</f>
        <v>18785</v>
      </c>
      <c r="N86" s="26">
        <f>'Прил.12 согаз'!N86+'Прил.12 альфа'!N86</f>
        <v>16452</v>
      </c>
      <c r="O86" s="26">
        <f>'Прил.12 согаз'!O86+'Прил.12 альфа'!O86</f>
        <v>4642</v>
      </c>
      <c r="P86" s="26">
        <f>'Прил.12 согаз'!P86+'Прил.12 альфа'!P86</f>
        <v>12864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28399</v>
      </c>
      <c r="E87" s="27">
        <f t="shared" si="10"/>
        <v>12836</v>
      </c>
      <c r="F87" s="27">
        <f t="shared" si="11"/>
        <v>15563</v>
      </c>
      <c r="G87" s="26">
        <f>'Прил.12 согаз'!G87+'Прил.12 альфа'!G87</f>
        <v>150</v>
      </c>
      <c r="H87" s="26">
        <f>'Прил.12 согаз'!H87+'Прил.12 альфа'!H87</f>
        <v>131</v>
      </c>
      <c r="I87" s="26">
        <f>'Прил.12 согаз'!I87+'Прил.12 альфа'!I87</f>
        <v>679</v>
      </c>
      <c r="J87" s="26">
        <f>'Прил.12 согаз'!J87+'Прил.12 альфа'!J87</f>
        <v>620</v>
      </c>
      <c r="K87" s="26">
        <f>'Прил.12 согаз'!K87+'Прил.12 альфа'!K87</f>
        <v>2377</v>
      </c>
      <c r="L87" s="26">
        <f>'Прил.12 согаз'!L87+'Прил.12 альфа'!L87</f>
        <v>2355</v>
      </c>
      <c r="M87" s="26">
        <f>'Прил.12 согаз'!M87+'Прил.12 альфа'!M87</f>
        <v>7947</v>
      </c>
      <c r="N87" s="26">
        <f>'Прил.12 согаз'!N87+'Прил.12 альфа'!N87</f>
        <v>7564</v>
      </c>
      <c r="O87" s="26">
        <f>'Прил.12 согаз'!O87+'Прил.12 альфа'!O87</f>
        <v>1683</v>
      </c>
      <c r="P87" s="26">
        <f>'Прил.12 согаз'!P87+'Прил.12 альфа'!P87</f>
        <v>4893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4">
        <f t="shared" si="9"/>
        <v>0</v>
      </c>
      <c r="E88" s="85">
        <f t="shared" si="10"/>
        <v>0</v>
      </c>
      <c r="F88" s="85">
        <f t="shared" si="11"/>
        <v>0</v>
      </c>
      <c r="G88" s="84">
        <f>'Прил.12 согаз'!G88+'Прил.12 альфа'!G88</f>
        <v>0</v>
      </c>
      <c r="H88" s="84">
        <f>'Прил.12 согаз'!H88+'Прил.12 альфа'!H88</f>
        <v>0</v>
      </c>
      <c r="I88" s="84">
        <f>'Прил.12 согаз'!I88+'Прил.12 альфа'!I88</f>
        <v>0</v>
      </c>
      <c r="J88" s="84">
        <f>'Прил.12 согаз'!J88+'Прил.12 альфа'!J88</f>
        <v>0</v>
      </c>
      <c r="K88" s="84">
        <f>'Прил.12 согаз'!K88+'Прил.12 альфа'!K88</f>
        <v>0</v>
      </c>
      <c r="L88" s="84">
        <f>'Прил.12 согаз'!L88+'Прил.12 альфа'!L88</f>
        <v>0</v>
      </c>
      <c r="M88" s="84">
        <f>'Прил.12 согаз'!M88+'Прил.12 альфа'!M88</f>
        <v>0</v>
      </c>
      <c r="N88" s="84">
        <f>'Прил.12 согаз'!N88+'Прил.12 альфа'!N88</f>
        <v>0</v>
      </c>
      <c r="O88" s="84">
        <f>'Прил.12 согаз'!O88+'Прил.12 альфа'!O88</f>
        <v>0</v>
      </c>
      <c r="P88" s="84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82">
        <f t="shared" si="9"/>
        <v>386208</v>
      </c>
      <c r="E89" s="83">
        <f t="shared" si="10"/>
        <v>176972</v>
      </c>
      <c r="F89" s="83">
        <f t="shared" si="11"/>
        <v>209236</v>
      </c>
      <c r="G89" s="82">
        <f>'Прил.12 согаз'!G89+'Прил.12 альфа'!G89</f>
        <v>2031</v>
      </c>
      <c r="H89" s="82">
        <f>'Прил.12 согаз'!H89+'Прил.12 альфа'!H89</f>
        <v>1886</v>
      </c>
      <c r="I89" s="82">
        <f>'Прил.12 согаз'!I89+'Прил.12 альфа'!I89</f>
        <v>9706</v>
      </c>
      <c r="J89" s="82">
        <f>'Прил.12 согаз'!J89+'Прил.12 альфа'!J89</f>
        <v>9365</v>
      </c>
      <c r="K89" s="82">
        <f>'Прил.12 согаз'!K89+'Прил.12 альфа'!K89</f>
        <v>28534</v>
      </c>
      <c r="L89" s="82">
        <f>'Прил.12 согаз'!L89+'Прил.12 альфа'!L89</f>
        <v>26854</v>
      </c>
      <c r="M89" s="82">
        <f>'Прил.12 согаз'!M89+'Прил.12 альфа'!M89</f>
        <v>111266</v>
      </c>
      <c r="N89" s="82">
        <f>'Прил.12 согаз'!N89+'Прил.12 альфа'!N89</f>
        <v>103985</v>
      </c>
      <c r="O89" s="82">
        <f>'Прил.12 согаз'!O89+'Прил.12 альфа'!O89</f>
        <v>25435</v>
      </c>
      <c r="P89" s="82">
        <f>'Прил.12 согаз'!P89+'Прил.12 альфа'!P89</f>
        <v>67146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17415</v>
      </c>
      <c r="E90" s="27">
        <f t="shared" si="10"/>
        <v>8213</v>
      </c>
      <c r="F90" s="27">
        <f t="shared" si="11"/>
        <v>9202</v>
      </c>
      <c r="G90" s="26">
        <f>'Прил.12 согаз'!G90+'Прил.12 альфа'!G90</f>
        <v>97</v>
      </c>
      <c r="H90" s="26">
        <f>'Прил.12 согаз'!H90+'Прил.12 альфа'!H90</f>
        <v>79</v>
      </c>
      <c r="I90" s="26">
        <f>'Прил.12 согаз'!I90+'Прил.12 альфа'!I90</f>
        <v>412</v>
      </c>
      <c r="J90" s="26">
        <f>'Прил.12 согаз'!J90+'Прил.12 альфа'!J90</f>
        <v>372</v>
      </c>
      <c r="K90" s="26">
        <f>'Прил.12 согаз'!K90+'Прил.12 альфа'!K90</f>
        <v>1385</v>
      </c>
      <c r="L90" s="26">
        <f>'Прил.12 согаз'!L90+'Прил.12 альфа'!L90</f>
        <v>1280</v>
      </c>
      <c r="M90" s="26">
        <f>'Прил.12 согаз'!M90+'Прил.12 альфа'!M90</f>
        <v>5108</v>
      </c>
      <c r="N90" s="26">
        <f>'Прил.12 согаз'!N90+'Прил.12 альфа'!N90</f>
        <v>4419</v>
      </c>
      <c r="O90" s="26">
        <f>'Прил.12 согаз'!O90+'Прил.12 альфа'!O90</f>
        <v>1211</v>
      </c>
      <c r="P90" s="26">
        <f>'Прил.12 согаз'!P90+'Прил.12 альфа'!P90</f>
        <v>3052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45788</v>
      </c>
      <c r="E91" s="27">
        <f t="shared" si="10"/>
        <v>20254</v>
      </c>
      <c r="F91" s="27">
        <f t="shared" si="11"/>
        <v>25534</v>
      </c>
      <c r="G91" s="26">
        <f>'Прил.12 согаз'!G91+'Прил.12 альфа'!G91</f>
        <v>331</v>
      </c>
      <c r="H91" s="26">
        <f>'Прил.12 согаз'!H91+'Прил.12 альфа'!H91</f>
        <v>265</v>
      </c>
      <c r="I91" s="26">
        <f>'Прил.12 согаз'!I91+'Прил.12 альфа'!I91</f>
        <v>1770</v>
      </c>
      <c r="J91" s="26">
        <f>'Прил.12 согаз'!J91+'Прил.12 альфа'!J91</f>
        <v>1664</v>
      </c>
      <c r="K91" s="26">
        <f>'Прил.12 согаз'!K91+'Прил.12 альфа'!K91</f>
        <v>4828</v>
      </c>
      <c r="L91" s="26">
        <f>'Прил.12 согаз'!L91+'Прил.12 альфа'!L91</f>
        <v>4551</v>
      </c>
      <c r="M91" s="26">
        <f>'Прил.12 согаз'!M91+'Прил.12 альфа'!M91</f>
        <v>11527</v>
      </c>
      <c r="N91" s="26">
        <f>'Прил.12 согаз'!N91+'Прил.12 альфа'!N91</f>
        <v>14227</v>
      </c>
      <c r="O91" s="26">
        <f>'Прил.12 согаз'!O91+'Прил.12 альфа'!O91</f>
        <v>1798</v>
      </c>
      <c r="P91" s="26">
        <f>'Прил.12 согаз'!P91+'Прил.12 альфа'!P91</f>
        <v>4827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4"/>
      <c r="F97" s="104"/>
      <c r="G97" s="105"/>
      <c r="H97" s="105"/>
      <c r="I97" s="105"/>
      <c r="J97" s="105"/>
      <c r="K97" s="105"/>
      <c r="L97" s="105"/>
      <c r="M97" s="105"/>
    </row>
    <row r="98" spans="5:13" s="38" customFormat="1" ht="13.5" customHeight="1">
      <c r="E98" s="103" t="s">
        <v>60</v>
      </c>
      <c r="F98" s="103"/>
      <c r="G98" s="107" t="s">
        <v>61</v>
      </c>
      <c r="H98" s="107"/>
      <c r="I98" s="107"/>
      <c r="J98" s="107"/>
      <c r="K98" s="107"/>
      <c r="L98" s="107"/>
      <c r="M98" s="107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5"/>
      <c r="B100" s="105"/>
      <c r="C100" s="105"/>
      <c r="D100" s="105"/>
      <c r="E100" s="104"/>
      <c r="F100" s="104"/>
      <c r="G100" s="105"/>
      <c r="H100" s="105"/>
      <c r="I100" s="105"/>
      <c r="J100" s="105"/>
      <c r="K100" s="105"/>
      <c r="L100" s="105"/>
      <c r="M100" s="105"/>
    </row>
    <row r="101" spans="1:13" s="39" customFormat="1" ht="12">
      <c r="A101" s="107" t="s">
        <v>63</v>
      </c>
      <c r="B101" s="107"/>
      <c r="C101" s="107"/>
      <c r="D101" s="107"/>
      <c r="E101" s="103" t="s">
        <v>60</v>
      </c>
      <c r="F101" s="103"/>
      <c r="G101" s="107" t="s">
        <v>61</v>
      </c>
      <c r="H101" s="107"/>
      <c r="I101" s="107"/>
      <c r="J101" s="107"/>
      <c r="K101" s="107"/>
      <c r="L101" s="107"/>
      <c r="M101" s="107"/>
    </row>
  </sheetData>
  <sheetProtection/>
  <mergeCells count="27"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  <mergeCell ref="M16:N16"/>
    <mergeCell ref="E98:F98"/>
    <mergeCell ref="E100:F100"/>
    <mergeCell ref="G100:M100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71" activePane="bottomRight" state="frozen"/>
      <selection pane="topLeft" activeCell="A68" sqref="A68:IV69"/>
      <selection pane="topRight" activeCell="A68" sqref="A68:IV69"/>
      <selection pane="bottomLeft" activeCell="A68" sqref="A68:IV69"/>
      <selection pane="bottomRight" activeCell="A68" sqref="A68:IV6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9" customFormat="1" ht="39" customHeight="1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6:13" s="9" customFormat="1" ht="20.25">
      <c r="F10" s="10" t="s">
        <v>7</v>
      </c>
      <c r="G10" s="106" t="s">
        <v>183</v>
      </c>
      <c r="H10" s="106"/>
      <c r="I10" s="106"/>
      <c r="J10" s="106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3" t="s">
        <v>92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4:14" s="13" customFormat="1" ht="15.75">
      <c r="D13" s="94" t="s">
        <v>8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5" t="s">
        <v>9</v>
      </c>
      <c r="B15" s="86" t="s">
        <v>64</v>
      </c>
      <c r="C15" s="95" t="s">
        <v>10</v>
      </c>
      <c r="D15" s="95" t="s">
        <v>11</v>
      </c>
      <c r="E15" s="108" t="s">
        <v>12</v>
      </c>
      <c r="F15" s="109"/>
      <c r="G15" s="98" t="s">
        <v>13</v>
      </c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14" customFormat="1" ht="35.25" customHeight="1">
      <c r="A16" s="96"/>
      <c r="B16" s="87"/>
      <c r="C16" s="96"/>
      <c r="D16" s="96"/>
      <c r="E16" s="110"/>
      <c r="F16" s="111"/>
      <c r="G16" s="101" t="s">
        <v>14</v>
      </c>
      <c r="H16" s="114"/>
      <c r="I16" s="114"/>
      <c r="J16" s="114"/>
      <c r="K16" s="114"/>
      <c r="L16" s="102"/>
      <c r="M16" s="101" t="s">
        <v>15</v>
      </c>
      <c r="N16" s="102"/>
      <c r="O16" s="89" t="s">
        <v>16</v>
      </c>
      <c r="P16" s="90"/>
    </row>
    <row r="17" spans="1:16" s="14" customFormat="1" ht="31.5" customHeight="1">
      <c r="A17" s="96"/>
      <c r="B17" s="87"/>
      <c r="C17" s="96"/>
      <c r="D17" s="96"/>
      <c r="E17" s="112"/>
      <c r="F17" s="113"/>
      <c r="G17" s="89" t="s">
        <v>17</v>
      </c>
      <c r="H17" s="90"/>
      <c r="I17" s="89" t="s">
        <v>18</v>
      </c>
      <c r="J17" s="90"/>
      <c r="K17" s="89" t="s">
        <v>19</v>
      </c>
      <c r="L17" s="90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7"/>
      <c r="B18" s="88"/>
      <c r="C18" s="97"/>
      <c r="D18" s="97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447480</v>
      </c>
      <c r="E20" s="21">
        <f aca="true" t="shared" si="1" ref="E20:E45">G20+I20+K20+M20+O20</f>
        <v>206146</v>
      </c>
      <c r="F20" s="21">
        <f aca="true" t="shared" si="2" ref="F20:F45">H20+J20+L20+N20+P20</f>
        <v>241334</v>
      </c>
      <c r="G20" s="21">
        <f aca="true" t="shared" si="3" ref="G20:P20">SUM(G21:G43)</f>
        <v>2338</v>
      </c>
      <c r="H20" s="21">
        <f t="shared" si="3"/>
        <v>2224</v>
      </c>
      <c r="I20" s="21">
        <f t="shared" si="3"/>
        <v>11301</v>
      </c>
      <c r="J20" s="21">
        <f t="shared" si="3"/>
        <v>10939</v>
      </c>
      <c r="K20" s="21">
        <f t="shared" si="3"/>
        <v>32815</v>
      </c>
      <c r="L20" s="21">
        <f t="shared" si="3"/>
        <v>30851</v>
      </c>
      <c r="M20" s="21">
        <f t="shared" si="3"/>
        <v>129563</v>
      </c>
      <c r="N20" s="21">
        <f t="shared" si="3"/>
        <v>118461</v>
      </c>
      <c r="O20" s="21">
        <f t="shared" si="3"/>
        <v>30129</v>
      </c>
      <c r="P20" s="21">
        <f t="shared" si="3"/>
        <v>78859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878</v>
      </c>
      <c r="E21" s="27">
        <f>G21+I21+K21+M21+O21</f>
        <v>255</v>
      </c>
      <c r="F21" s="27">
        <f t="shared" si="2"/>
        <v>623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208</v>
      </c>
      <c r="N21" s="27">
        <v>496</v>
      </c>
      <c r="O21" s="27">
        <v>47</v>
      </c>
      <c r="P21" s="27">
        <v>127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44054</v>
      </c>
      <c r="E22" s="27">
        <f t="shared" si="1"/>
        <v>21459</v>
      </c>
      <c r="F22" s="27">
        <f t="shared" si="2"/>
        <v>22595</v>
      </c>
      <c r="G22" s="27">
        <v>204</v>
      </c>
      <c r="H22" s="27">
        <v>254</v>
      </c>
      <c r="I22" s="27">
        <v>1140</v>
      </c>
      <c r="J22" s="27">
        <v>1046</v>
      </c>
      <c r="K22" s="27">
        <v>3050</v>
      </c>
      <c r="L22" s="27">
        <v>2885</v>
      </c>
      <c r="M22" s="27">
        <v>14232</v>
      </c>
      <c r="N22" s="27">
        <v>11148</v>
      </c>
      <c r="O22" s="27">
        <v>2833</v>
      </c>
      <c r="P22" s="27">
        <v>7262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2546</v>
      </c>
      <c r="E23" s="27">
        <f t="shared" si="1"/>
        <v>1287</v>
      </c>
      <c r="F23" s="27">
        <f t="shared" si="2"/>
        <v>1259</v>
      </c>
      <c r="G23" s="27">
        <v>5</v>
      </c>
      <c r="H23" s="27">
        <v>2</v>
      </c>
      <c r="I23" s="27">
        <v>18</v>
      </c>
      <c r="J23" s="27">
        <v>17</v>
      </c>
      <c r="K23" s="27">
        <v>119</v>
      </c>
      <c r="L23" s="27">
        <v>126</v>
      </c>
      <c r="M23" s="27">
        <v>965</v>
      </c>
      <c r="N23" s="27">
        <v>696</v>
      </c>
      <c r="O23" s="27">
        <v>180</v>
      </c>
      <c r="P23" s="27">
        <v>418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37977</v>
      </c>
      <c r="E24" s="27">
        <f t="shared" si="1"/>
        <v>17553</v>
      </c>
      <c r="F24" s="27">
        <f t="shared" si="2"/>
        <v>20424</v>
      </c>
      <c r="G24" s="27">
        <v>179</v>
      </c>
      <c r="H24" s="27">
        <v>151</v>
      </c>
      <c r="I24" s="27">
        <v>882</v>
      </c>
      <c r="J24" s="27">
        <v>859</v>
      </c>
      <c r="K24" s="27">
        <v>2865</v>
      </c>
      <c r="L24" s="27">
        <v>2773</v>
      </c>
      <c r="M24" s="27">
        <v>10942</v>
      </c>
      <c r="N24" s="27">
        <v>9587</v>
      </c>
      <c r="O24" s="27">
        <v>2685</v>
      </c>
      <c r="P24" s="27">
        <v>7054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919</v>
      </c>
      <c r="E25" s="27">
        <f t="shared" si="1"/>
        <v>553</v>
      </c>
      <c r="F25" s="27">
        <f t="shared" si="2"/>
        <v>366</v>
      </c>
      <c r="G25" s="27">
        <v>1</v>
      </c>
      <c r="H25" s="27">
        <v>0</v>
      </c>
      <c r="I25" s="27">
        <v>4</v>
      </c>
      <c r="J25" s="27">
        <v>4</v>
      </c>
      <c r="K25" s="27">
        <v>32</v>
      </c>
      <c r="L25" s="27">
        <v>34</v>
      </c>
      <c r="M25" s="27">
        <v>432</v>
      </c>
      <c r="N25" s="27">
        <v>191</v>
      </c>
      <c r="O25" s="27">
        <v>84</v>
      </c>
      <c r="P25" s="27">
        <v>137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19646</v>
      </c>
      <c r="E26" s="27">
        <f t="shared" si="1"/>
        <v>9514</v>
      </c>
      <c r="F26" s="27">
        <f t="shared" si="2"/>
        <v>10132</v>
      </c>
      <c r="G26" s="27">
        <v>100</v>
      </c>
      <c r="H26" s="27">
        <v>109</v>
      </c>
      <c r="I26" s="27">
        <v>458</v>
      </c>
      <c r="J26" s="27">
        <v>475</v>
      </c>
      <c r="K26" s="27">
        <v>1188</v>
      </c>
      <c r="L26" s="27">
        <v>1085</v>
      </c>
      <c r="M26" s="27">
        <v>6410</v>
      </c>
      <c r="N26" s="27">
        <v>5012</v>
      </c>
      <c r="O26" s="27">
        <v>1358</v>
      </c>
      <c r="P26" s="27">
        <v>3451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10906</v>
      </c>
      <c r="E27" s="27">
        <f t="shared" si="1"/>
        <v>5210</v>
      </c>
      <c r="F27" s="27">
        <f t="shared" si="2"/>
        <v>5696</v>
      </c>
      <c r="G27" s="27">
        <v>67</v>
      </c>
      <c r="H27" s="27">
        <v>60</v>
      </c>
      <c r="I27" s="27">
        <v>265</v>
      </c>
      <c r="J27" s="27">
        <v>257</v>
      </c>
      <c r="K27" s="27">
        <v>781</v>
      </c>
      <c r="L27" s="27">
        <v>783</v>
      </c>
      <c r="M27" s="27">
        <v>3421</v>
      </c>
      <c r="N27" s="27">
        <v>2953</v>
      </c>
      <c r="O27" s="27">
        <v>676</v>
      </c>
      <c r="P27" s="27">
        <v>1643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32047</v>
      </c>
      <c r="E28" s="27">
        <f t="shared" si="1"/>
        <v>14620</v>
      </c>
      <c r="F28" s="27">
        <f t="shared" si="2"/>
        <v>17427</v>
      </c>
      <c r="G28" s="27">
        <v>196</v>
      </c>
      <c r="H28" s="27">
        <v>195</v>
      </c>
      <c r="I28" s="27">
        <v>954</v>
      </c>
      <c r="J28" s="27">
        <v>930</v>
      </c>
      <c r="K28" s="27">
        <v>2839</v>
      </c>
      <c r="L28" s="27">
        <v>2700</v>
      </c>
      <c r="M28" s="27">
        <v>9034</v>
      </c>
      <c r="N28" s="27">
        <v>8859</v>
      </c>
      <c r="O28" s="27">
        <v>1597</v>
      </c>
      <c r="P28" s="27">
        <v>4743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24879</v>
      </c>
      <c r="E29" s="27">
        <f t="shared" si="1"/>
        <v>10621</v>
      </c>
      <c r="F29" s="27">
        <f t="shared" si="2"/>
        <v>14258</v>
      </c>
      <c r="G29" s="27">
        <v>202</v>
      </c>
      <c r="H29" s="27">
        <v>213</v>
      </c>
      <c r="I29" s="27">
        <v>928</v>
      </c>
      <c r="J29" s="27">
        <v>991</v>
      </c>
      <c r="K29" s="27">
        <v>2200</v>
      </c>
      <c r="L29" s="27">
        <v>2086</v>
      </c>
      <c r="M29" s="27">
        <v>6066</v>
      </c>
      <c r="N29" s="27">
        <v>7931</v>
      </c>
      <c r="O29" s="27">
        <v>1225</v>
      </c>
      <c r="P29" s="27">
        <v>3037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98386</v>
      </c>
      <c r="E30" s="27">
        <f t="shared" si="1"/>
        <v>43355</v>
      </c>
      <c r="F30" s="27">
        <f t="shared" si="2"/>
        <v>55031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34648</v>
      </c>
      <c r="N30" s="27">
        <v>31413</v>
      </c>
      <c r="O30" s="27">
        <v>8707</v>
      </c>
      <c r="P30" s="27">
        <v>23618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76477</v>
      </c>
      <c r="E31" s="27">
        <f t="shared" si="1"/>
        <v>33162</v>
      </c>
      <c r="F31" s="27">
        <f t="shared" si="2"/>
        <v>43315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26673</v>
      </c>
      <c r="N31" s="27">
        <v>25159</v>
      </c>
      <c r="O31" s="27">
        <v>6489</v>
      </c>
      <c r="P31" s="27">
        <v>18156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19636</v>
      </c>
      <c r="E32" s="27">
        <f t="shared" si="1"/>
        <v>10054</v>
      </c>
      <c r="F32" s="27">
        <f t="shared" si="2"/>
        <v>9582</v>
      </c>
      <c r="G32" s="27">
        <v>521</v>
      </c>
      <c r="H32" s="27">
        <v>471</v>
      </c>
      <c r="I32" s="27">
        <v>2464</v>
      </c>
      <c r="J32" s="27">
        <v>2333</v>
      </c>
      <c r="K32" s="27">
        <v>7069</v>
      </c>
      <c r="L32" s="27">
        <v>6778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13741</v>
      </c>
      <c r="E33" s="27">
        <f t="shared" si="1"/>
        <v>7222</v>
      </c>
      <c r="F33" s="27">
        <f t="shared" si="2"/>
        <v>6519</v>
      </c>
      <c r="G33" s="27">
        <v>308</v>
      </c>
      <c r="H33" s="27">
        <v>284</v>
      </c>
      <c r="I33" s="27">
        <v>1532</v>
      </c>
      <c r="J33" s="27">
        <v>1529</v>
      </c>
      <c r="K33" s="27">
        <v>5382</v>
      </c>
      <c r="L33" s="27">
        <v>4706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13581</v>
      </c>
      <c r="E34" s="27">
        <f t="shared" si="1"/>
        <v>6995</v>
      </c>
      <c r="F34" s="27">
        <f t="shared" si="2"/>
        <v>6586</v>
      </c>
      <c r="G34" s="27">
        <v>351</v>
      </c>
      <c r="H34" s="27">
        <v>325</v>
      </c>
      <c r="I34" s="27">
        <v>1689</v>
      </c>
      <c r="J34" s="27">
        <v>1610</v>
      </c>
      <c r="K34" s="27">
        <v>4955</v>
      </c>
      <c r="L34" s="27">
        <v>4651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8538</v>
      </c>
      <c r="E35" s="27">
        <f t="shared" si="1"/>
        <v>4521</v>
      </c>
      <c r="F35" s="27">
        <f t="shared" si="2"/>
        <v>4017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3307</v>
      </c>
      <c r="N35" s="27">
        <v>2247</v>
      </c>
      <c r="O35" s="27">
        <v>1214</v>
      </c>
      <c r="P35" s="27">
        <v>1770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14233</v>
      </c>
      <c r="E36" s="27">
        <f t="shared" si="1"/>
        <v>6852</v>
      </c>
      <c r="F36" s="27">
        <f t="shared" si="2"/>
        <v>7381</v>
      </c>
      <c r="G36" s="27">
        <v>97</v>
      </c>
      <c r="H36" s="27">
        <v>78</v>
      </c>
      <c r="I36" s="27">
        <v>371</v>
      </c>
      <c r="J36" s="27">
        <v>332</v>
      </c>
      <c r="K36" s="27">
        <v>1046</v>
      </c>
      <c r="L36" s="27">
        <v>1001</v>
      </c>
      <c r="M36" s="27">
        <v>4333</v>
      </c>
      <c r="N36" s="27">
        <v>3544</v>
      </c>
      <c r="O36" s="27">
        <v>1005</v>
      </c>
      <c r="P36" s="27">
        <v>2426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14243</v>
      </c>
      <c r="E37" s="27">
        <f t="shared" si="1"/>
        <v>6182</v>
      </c>
      <c r="F37" s="27">
        <f t="shared" si="2"/>
        <v>8061</v>
      </c>
      <c r="G37" s="27">
        <v>107</v>
      </c>
      <c r="H37" s="27">
        <v>82</v>
      </c>
      <c r="I37" s="27">
        <v>596</v>
      </c>
      <c r="J37" s="27">
        <v>556</v>
      </c>
      <c r="K37" s="27">
        <v>1289</v>
      </c>
      <c r="L37" s="27">
        <v>1243</v>
      </c>
      <c r="M37" s="27">
        <v>3598</v>
      </c>
      <c r="N37" s="27">
        <v>4658</v>
      </c>
      <c r="O37" s="27">
        <v>592</v>
      </c>
      <c r="P37" s="27">
        <v>1522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4532</v>
      </c>
      <c r="E38" s="27">
        <f t="shared" si="1"/>
        <v>1775</v>
      </c>
      <c r="F38" s="27">
        <f t="shared" si="2"/>
        <v>2757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1309</v>
      </c>
      <c r="N38" s="27">
        <v>1501</v>
      </c>
      <c r="O38" s="27">
        <v>466</v>
      </c>
      <c r="P38" s="27">
        <v>1256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3133</v>
      </c>
      <c r="E39" s="27">
        <f t="shared" si="1"/>
        <v>1713</v>
      </c>
      <c r="F39" s="27">
        <f t="shared" si="2"/>
        <v>1420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1309</v>
      </c>
      <c r="N39" s="27">
        <v>971</v>
      </c>
      <c r="O39" s="27">
        <v>404</v>
      </c>
      <c r="P39" s="27">
        <v>449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5036</v>
      </c>
      <c r="E40" s="27">
        <f t="shared" si="1"/>
        <v>2245</v>
      </c>
      <c r="F40" s="27">
        <f t="shared" si="2"/>
        <v>2791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1827</v>
      </c>
      <c r="N40" s="27">
        <v>1464</v>
      </c>
      <c r="O40" s="27">
        <v>418</v>
      </c>
      <c r="P40" s="27">
        <v>1327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399</v>
      </c>
      <c r="E41" s="27">
        <f t="shared" si="1"/>
        <v>240</v>
      </c>
      <c r="F41" s="27">
        <f t="shared" si="2"/>
        <v>159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207</v>
      </c>
      <c r="N41" s="27">
        <v>111</v>
      </c>
      <c r="O41" s="27">
        <v>33</v>
      </c>
      <c r="P41" s="27">
        <v>48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1693</v>
      </c>
      <c r="E42" s="27">
        <f t="shared" si="1"/>
        <v>758</v>
      </c>
      <c r="F42" s="27">
        <f t="shared" si="2"/>
        <v>935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642</v>
      </c>
      <c r="N42" s="27">
        <v>520</v>
      </c>
      <c r="O42" s="27">
        <v>116</v>
      </c>
      <c r="P42" s="27">
        <v>415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197079</v>
      </c>
      <c r="E44" s="21">
        <f t="shared" si="1"/>
        <v>0</v>
      </c>
      <c r="F44" s="21">
        <f t="shared" si="2"/>
        <v>197079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118268</v>
      </c>
      <c r="O44" s="21">
        <f t="shared" si="4"/>
        <v>0</v>
      </c>
      <c r="P44" s="21">
        <f t="shared" si="4"/>
        <v>78811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100388</v>
      </c>
      <c r="E45" s="27">
        <f t="shared" si="1"/>
        <v>0</v>
      </c>
      <c r="F45" s="27">
        <f t="shared" si="2"/>
        <v>100388</v>
      </c>
      <c r="G45" s="27"/>
      <c r="H45" s="27"/>
      <c r="I45" s="27"/>
      <c r="J45" s="27"/>
      <c r="K45" s="27"/>
      <c r="L45" s="27"/>
      <c r="M45" s="27"/>
      <c r="N45" s="27">
        <v>57782</v>
      </c>
      <c r="O45" s="27">
        <v>0</v>
      </c>
      <c r="P45" s="27">
        <v>42606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18550</v>
      </c>
      <c r="E46" s="27">
        <f aca="true" t="shared" si="6" ref="E46:E79">G46+I46+K46+M46+O46</f>
        <v>0</v>
      </c>
      <c r="F46" s="27">
        <f aca="true" t="shared" si="7" ref="F46:F79">H46+J46+L46+N46+P46</f>
        <v>18550</v>
      </c>
      <c r="G46" s="27"/>
      <c r="H46" s="27"/>
      <c r="I46" s="27"/>
      <c r="J46" s="27"/>
      <c r="K46" s="27"/>
      <c r="L46" s="27"/>
      <c r="M46" s="27"/>
      <c r="N46" s="27">
        <v>11251</v>
      </c>
      <c r="O46" s="27">
        <v>0</v>
      </c>
      <c r="P46" s="27">
        <v>7299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1231</v>
      </c>
      <c r="E47" s="27">
        <f t="shared" si="6"/>
        <v>0</v>
      </c>
      <c r="F47" s="27">
        <f t="shared" si="7"/>
        <v>1231</v>
      </c>
      <c r="G47" s="27"/>
      <c r="H47" s="27"/>
      <c r="I47" s="27"/>
      <c r="J47" s="27"/>
      <c r="K47" s="27"/>
      <c r="L47" s="27"/>
      <c r="M47" s="27"/>
      <c r="N47" s="27">
        <v>804</v>
      </c>
      <c r="O47" s="27">
        <v>0</v>
      </c>
      <c r="P47" s="27">
        <v>427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17138</v>
      </c>
      <c r="E48" s="27">
        <f t="shared" si="6"/>
        <v>0</v>
      </c>
      <c r="F48" s="27">
        <f t="shared" si="7"/>
        <v>17138</v>
      </c>
      <c r="G48" s="27"/>
      <c r="H48" s="27"/>
      <c r="I48" s="27"/>
      <c r="J48" s="27"/>
      <c r="K48" s="27"/>
      <c r="L48" s="27"/>
      <c r="M48" s="27"/>
      <c r="N48" s="27">
        <v>9968</v>
      </c>
      <c r="O48" s="27">
        <v>0</v>
      </c>
      <c r="P48" s="27">
        <v>7170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364</v>
      </c>
      <c r="E49" s="27">
        <f t="shared" si="6"/>
        <v>0</v>
      </c>
      <c r="F49" s="27">
        <f t="shared" si="7"/>
        <v>364</v>
      </c>
      <c r="G49" s="26"/>
      <c r="H49" s="26"/>
      <c r="I49" s="26"/>
      <c r="J49" s="26"/>
      <c r="K49" s="26"/>
      <c r="L49" s="26"/>
      <c r="M49" s="26"/>
      <c r="N49" s="27">
        <v>221</v>
      </c>
      <c r="O49" s="26">
        <v>0</v>
      </c>
      <c r="P49" s="27">
        <v>143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8579</v>
      </c>
      <c r="E50" s="27">
        <f t="shared" si="6"/>
        <v>0</v>
      </c>
      <c r="F50" s="27">
        <f t="shared" si="7"/>
        <v>8579</v>
      </c>
      <c r="G50" s="26"/>
      <c r="H50" s="26"/>
      <c r="I50" s="26"/>
      <c r="J50" s="26"/>
      <c r="K50" s="26"/>
      <c r="L50" s="26"/>
      <c r="M50" s="26"/>
      <c r="N50" s="27">
        <v>5120</v>
      </c>
      <c r="O50" s="26">
        <v>0</v>
      </c>
      <c r="P50" s="27">
        <v>3459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4680</v>
      </c>
      <c r="E51" s="27">
        <f t="shared" si="6"/>
        <v>0</v>
      </c>
      <c r="F51" s="27">
        <f t="shared" si="7"/>
        <v>4680</v>
      </c>
      <c r="G51" s="26"/>
      <c r="H51" s="26"/>
      <c r="I51" s="26"/>
      <c r="J51" s="26"/>
      <c r="K51" s="26"/>
      <c r="L51" s="26"/>
      <c r="M51" s="26"/>
      <c r="N51" s="27">
        <v>3025</v>
      </c>
      <c r="O51" s="26">
        <v>0</v>
      </c>
      <c r="P51" s="27">
        <v>1655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13858</v>
      </c>
      <c r="E52" s="27">
        <f t="shared" si="6"/>
        <v>0</v>
      </c>
      <c r="F52" s="27">
        <f t="shared" si="7"/>
        <v>13858</v>
      </c>
      <c r="G52" s="26"/>
      <c r="H52" s="26"/>
      <c r="I52" s="26"/>
      <c r="J52" s="26"/>
      <c r="K52" s="26"/>
      <c r="L52" s="26"/>
      <c r="M52" s="26"/>
      <c r="N52" s="27">
        <v>9054</v>
      </c>
      <c r="O52" s="26">
        <v>0</v>
      </c>
      <c r="P52" s="27">
        <v>4804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11151</v>
      </c>
      <c r="E53" s="27">
        <f t="shared" si="6"/>
        <v>0</v>
      </c>
      <c r="F53" s="27">
        <f t="shared" si="7"/>
        <v>11151</v>
      </c>
      <c r="G53" s="26"/>
      <c r="H53" s="26"/>
      <c r="I53" s="26"/>
      <c r="J53" s="26"/>
      <c r="K53" s="26"/>
      <c r="L53" s="26"/>
      <c r="M53" s="26"/>
      <c r="N53" s="27">
        <v>8086</v>
      </c>
      <c r="O53" s="26">
        <v>0</v>
      </c>
      <c r="P53" s="27">
        <v>3065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3445</v>
      </c>
      <c r="E54" s="27">
        <f t="shared" si="6"/>
        <v>0</v>
      </c>
      <c r="F54" s="27">
        <f t="shared" si="7"/>
        <v>3445</v>
      </c>
      <c r="G54" s="27"/>
      <c r="H54" s="27"/>
      <c r="I54" s="27"/>
      <c r="J54" s="27"/>
      <c r="K54" s="27"/>
      <c r="L54" s="27"/>
      <c r="M54" s="27"/>
      <c r="N54" s="27">
        <v>1799</v>
      </c>
      <c r="O54" s="27">
        <v>0</v>
      </c>
      <c r="P54" s="27">
        <v>1646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6003</v>
      </c>
      <c r="E55" s="27">
        <f t="shared" si="6"/>
        <v>0</v>
      </c>
      <c r="F55" s="27">
        <f t="shared" si="7"/>
        <v>6003</v>
      </c>
      <c r="G55" s="27"/>
      <c r="H55" s="27"/>
      <c r="I55" s="27"/>
      <c r="J55" s="27"/>
      <c r="K55" s="27"/>
      <c r="L55" s="27"/>
      <c r="M55" s="27"/>
      <c r="N55" s="27">
        <v>3575</v>
      </c>
      <c r="O55" s="27">
        <v>0</v>
      </c>
      <c r="P55" s="27">
        <v>2428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6358</v>
      </c>
      <c r="E56" s="27">
        <f t="shared" si="6"/>
        <v>0</v>
      </c>
      <c r="F56" s="27">
        <f t="shared" si="7"/>
        <v>6358</v>
      </c>
      <c r="G56" s="27"/>
      <c r="H56" s="27"/>
      <c r="I56" s="27"/>
      <c r="J56" s="27"/>
      <c r="K56" s="27"/>
      <c r="L56" s="27"/>
      <c r="M56" s="27"/>
      <c r="N56" s="27">
        <v>4809</v>
      </c>
      <c r="O56" s="27">
        <v>0</v>
      </c>
      <c r="P56" s="27">
        <v>1549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2724</v>
      </c>
      <c r="E57" s="27">
        <f t="shared" si="6"/>
        <v>0</v>
      </c>
      <c r="F57" s="27">
        <f t="shared" si="7"/>
        <v>2724</v>
      </c>
      <c r="G57" s="26"/>
      <c r="H57" s="26"/>
      <c r="I57" s="26"/>
      <c r="J57" s="26"/>
      <c r="K57" s="26"/>
      <c r="L57" s="26"/>
      <c r="M57" s="26"/>
      <c r="N57" s="27">
        <v>1492</v>
      </c>
      <c r="O57" s="26">
        <v>0</v>
      </c>
      <c r="P57" s="27">
        <v>1232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2466</v>
      </c>
      <c r="E58" s="27">
        <f t="shared" si="6"/>
        <v>0</v>
      </c>
      <c r="F58" s="27">
        <f t="shared" si="7"/>
        <v>2466</v>
      </c>
      <c r="G58" s="26"/>
      <c r="H58" s="26"/>
      <c r="I58" s="26"/>
      <c r="J58" s="26"/>
      <c r="K58" s="26"/>
      <c r="L58" s="26"/>
      <c r="M58" s="26"/>
      <c r="N58" s="27">
        <v>1184</v>
      </c>
      <c r="O58" s="26">
        <v>0</v>
      </c>
      <c r="P58" s="27">
        <v>1282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144</v>
      </c>
      <c r="E59" s="27">
        <f t="shared" si="6"/>
        <v>0</v>
      </c>
      <c r="F59" s="27">
        <f t="shared" si="7"/>
        <v>144</v>
      </c>
      <c r="G59" s="26"/>
      <c r="H59" s="26"/>
      <c r="I59" s="26"/>
      <c r="J59" s="26"/>
      <c r="K59" s="26"/>
      <c r="L59" s="26"/>
      <c r="M59" s="26"/>
      <c r="N59" s="27">
        <v>98</v>
      </c>
      <c r="O59" s="26">
        <v>0</v>
      </c>
      <c r="P59" s="27">
        <v>46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446493</v>
      </c>
      <c r="E60" s="21">
        <f t="shared" si="6"/>
        <v>205702</v>
      </c>
      <c r="F60" s="21">
        <f t="shared" si="7"/>
        <v>240791</v>
      </c>
      <c r="G60" s="21">
        <f aca="true" t="shared" si="8" ref="G60:P60">SUM(G61:G80)</f>
        <v>2338</v>
      </c>
      <c r="H60" s="21">
        <f t="shared" si="8"/>
        <v>2221</v>
      </c>
      <c r="I60" s="21">
        <f t="shared" si="8"/>
        <v>11262</v>
      </c>
      <c r="J60" s="21">
        <f t="shared" si="8"/>
        <v>10899</v>
      </c>
      <c r="K60" s="21">
        <f t="shared" si="8"/>
        <v>32701</v>
      </c>
      <c r="L60" s="21">
        <f t="shared" si="8"/>
        <v>30745</v>
      </c>
      <c r="M60" s="21">
        <f t="shared" si="8"/>
        <v>129308</v>
      </c>
      <c r="N60" s="21">
        <f t="shared" si="8"/>
        <v>118121</v>
      </c>
      <c r="O60" s="21">
        <f t="shared" si="8"/>
        <v>30093</v>
      </c>
      <c r="P60" s="21">
        <f t="shared" si="8"/>
        <v>78805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501</v>
      </c>
      <c r="E61" s="27">
        <f t="shared" si="6"/>
        <v>161</v>
      </c>
      <c r="F61" s="27">
        <f t="shared" si="7"/>
        <v>340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130</v>
      </c>
      <c r="N61" s="26">
        <v>271</v>
      </c>
      <c r="O61" s="26">
        <v>31</v>
      </c>
      <c r="P61" s="26">
        <v>69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19536</v>
      </c>
      <c r="E62" s="27">
        <f t="shared" si="6"/>
        <v>9448</v>
      </c>
      <c r="F62" s="27">
        <f t="shared" si="7"/>
        <v>10088</v>
      </c>
      <c r="G62" s="26">
        <v>76</v>
      </c>
      <c r="H62" s="26">
        <v>91</v>
      </c>
      <c r="I62" s="26">
        <v>472</v>
      </c>
      <c r="J62" s="26">
        <v>461</v>
      </c>
      <c r="K62" s="26">
        <v>1333</v>
      </c>
      <c r="L62" s="26">
        <v>1236</v>
      </c>
      <c r="M62" s="26">
        <v>6294</v>
      </c>
      <c r="N62" s="26">
        <v>5028</v>
      </c>
      <c r="O62" s="26">
        <v>1273</v>
      </c>
      <c r="P62" s="26">
        <v>3272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2715</v>
      </c>
      <c r="E63" s="27">
        <f t="shared" si="6"/>
        <v>1355</v>
      </c>
      <c r="F63" s="27">
        <f t="shared" si="7"/>
        <v>1360</v>
      </c>
      <c r="G63" s="26">
        <v>5</v>
      </c>
      <c r="H63" s="26">
        <v>2</v>
      </c>
      <c r="I63" s="26">
        <v>18</v>
      </c>
      <c r="J63" s="26">
        <v>19</v>
      </c>
      <c r="K63" s="26">
        <v>125</v>
      </c>
      <c r="L63" s="26">
        <v>131</v>
      </c>
      <c r="M63" s="26">
        <v>1022</v>
      </c>
      <c r="N63" s="26">
        <v>785</v>
      </c>
      <c r="O63" s="26">
        <v>185</v>
      </c>
      <c r="P63" s="26">
        <v>423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38985</v>
      </c>
      <c r="E64" s="27">
        <f t="shared" si="6"/>
        <v>18044</v>
      </c>
      <c r="F64" s="27">
        <f t="shared" si="7"/>
        <v>20941</v>
      </c>
      <c r="G64" s="26">
        <v>181</v>
      </c>
      <c r="H64" s="26">
        <v>153</v>
      </c>
      <c r="I64" s="26">
        <v>891</v>
      </c>
      <c r="J64" s="26">
        <v>878</v>
      </c>
      <c r="K64" s="26">
        <v>2911</v>
      </c>
      <c r="L64" s="26">
        <v>2793</v>
      </c>
      <c r="M64" s="26">
        <v>11325</v>
      </c>
      <c r="N64" s="26">
        <v>9978</v>
      </c>
      <c r="O64" s="26">
        <v>2736</v>
      </c>
      <c r="P64" s="26">
        <v>7139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982</v>
      </c>
      <c r="E65" s="27">
        <f t="shared" si="6"/>
        <v>579</v>
      </c>
      <c r="F65" s="27">
        <f t="shared" si="7"/>
        <v>403</v>
      </c>
      <c r="G65" s="26">
        <v>1</v>
      </c>
      <c r="H65" s="26">
        <v>0</v>
      </c>
      <c r="I65" s="26">
        <v>4</v>
      </c>
      <c r="J65" s="26">
        <v>6</v>
      </c>
      <c r="K65" s="26">
        <v>34</v>
      </c>
      <c r="L65" s="26">
        <v>35</v>
      </c>
      <c r="M65" s="26">
        <v>455</v>
      </c>
      <c r="N65" s="26">
        <v>220</v>
      </c>
      <c r="O65" s="26">
        <v>85</v>
      </c>
      <c r="P65" s="26">
        <v>142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569</v>
      </c>
      <c r="E66" s="27">
        <f t="shared" si="6"/>
        <v>322</v>
      </c>
      <c r="F66" s="27">
        <f t="shared" si="7"/>
        <v>247</v>
      </c>
      <c r="G66" s="26">
        <v>1</v>
      </c>
      <c r="H66" s="26">
        <v>2</v>
      </c>
      <c r="I66" s="26">
        <v>3</v>
      </c>
      <c r="J66" s="26">
        <v>3</v>
      </c>
      <c r="K66" s="26">
        <v>27</v>
      </c>
      <c r="L66" s="26">
        <v>22</v>
      </c>
      <c r="M66" s="26">
        <v>267</v>
      </c>
      <c r="N66" s="26">
        <v>173</v>
      </c>
      <c r="O66" s="26">
        <v>24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32503</v>
      </c>
      <c r="E67" s="27">
        <f t="shared" si="6"/>
        <v>14815</v>
      </c>
      <c r="F67" s="27">
        <f t="shared" si="7"/>
        <v>17688</v>
      </c>
      <c r="G67" s="26">
        <v>196</v>
      </c>
      <c r="H67" s="26">
        <v>195</v>
      </c>
      <c r="I67" s="26">
        <v>963</v>
      </c>
      <c r="J67" s="26">
        <v>936</v>
      </c>
      <c r="K67" s="26">
        <v>2862</v>
      </c>
      <c r="L67" s="26">
        <v>2715</v>
      </c>
      <c r="M67" s="26">
        <v>9190</v>
      </c>
      <c r="N67" s="26">
        <v>9052</v>
      </c>
      <c r="O67" s="26">
        <v>1604</v>
      </c>
      <c r="P67" s="26">
        <v>4790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5"/>
        <v>29453</v>
      </c>
      <c r="E68" s="27">
        <f t="shared" si="6"/>
        <v>12695</v>
      </c>
      <c r="F68" s="27">
        <f t="shared" si="7"/>
        <v>16758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10324</v>
      </c>
      <c r="N68" s="26">
        <v>10234</v>
      </c>
      <c r="O68" s="26">
        <v>2371</v>
      </c>
      <c r="P68" s="26">
        <v>6524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221574</v>
      </c>
      <c r="E69" s="27">
        <f t="shared" si="6"/>
        <v>100997</v>
      </c>
      <c r="F69" s="27">
        <f t="shared" si="7"/>
        <v>120577</v>
      </c>
      <c r="G69" s="26">
        <v>1379</v>
      </c>
      <c r="H69" s="26">
        <v>1288</v>
      </c>
      <c r="I69" s="26">
        <v>6555</v>
      </c>
      <c r="J69" s="26">
        <v>6391</v>
      </c>
      <c r="K69" s="26">
        <v>19398</v>
      </c>
      <c r="L69" s="26">
        <v>18053</v>
      </c>
      <c r="M69" s="26">
        <v>58933</v>
      </c>
      <c r="N69" s="26">
        <v>55377</v>
      </c>
      <c r="O69" s="26">
        <v>14732</v>
      </c>
      <c r="P69" s="26">
        <v>39468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24668</v>
      </c>
      <c r="E70" s="27">
        <f t="shared" si="6"/>
        <v>12080</v>
      </c>
      <c r="F70" s="27">
        <f t="shared" si="7"/>
        <v>12588</v>
      </c>
      <c r="G70" s="26">
        <v>128</v>
      </c>
      <c r="H70" s="26">
        <v>163</v>
      </c>
      <c r="I70" s="26">
        <v>669</v>
      </c>
      <c r="J70" s="26">
        <v>586</v>
      </c>
      <c r="K70" s="26">
        <v>1727</v>
      </c>
      <c r="L70" s="26">
        <v>1653</v>
      </c>
      <c r="M70" s="26">
        <v>7993</v>
      </c>
      <c r="N70" s="26">
        <v>6192</v>
      </c>
      <c r="O70" s="26">
        <v>1563</v>
      </c>
      <c r="P70" s="26">
        <v>3994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19257</v>
      </c>
      <c r="E71" s="27">
        <f t="shared" si="6"/>
        <v>9259</v>
      </c>
      <c r="F71" s="27">
        <f t="shared" si="7"/>
        <v>9998</v>
      </c>
      <c r="G71" s="27">
        <v>99</v>
      </c>
      <c r="H71" s="26">
        <v>107</v>
      </c>
      <c r="I71" s="27">
        <v>455</v>
      </c>
      <c r="J71" s="26">
        <v>472</v>
      </c>
      <c r="K71" s="26">
        <v>1167</v>
      </c>
      <c r="L71" s="26">
        <v>1070</v>
      </c>
      <c r="M71" s="26">
        <v>6199</v>
      </c>
      <c r="N71" s="26">
        <v>4930</v>
      </c>
      <c r="O71" s="26">
        <v>1339</v>
      </c>
      <c r="P71" s="26">
        <v>3419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11015</v>
      </c>
      <c r="E72" s="27">
        <f t="shared" si="6"/>
        <v>5245</v>
      </c>
      <c r="F72" s="27">
        <f t="shared" si="7"/>
        <v>5770</v>
      </c>
      <c r="G72" s="27">
        <v>67</v>
      </c>
      <c r="H72" s="26">
        <v>60</v>
      </c>
      <c r="I72" s="27">
        <v>263</v>
      </c>
      <c r="J72" s="26">
        <v>255</v>
      </c>
      <c r="K72" s="26">
        <v>772</v>
      </c>
      <c r="L72" s="26">
        <v>781</v>
      </c>
      <c r="M72" s="26">
        <v>3464</v>
      </c>
      <c r="N72" s="26">
        <v>3022</v>
      </c>
      <c r="O72" s="26">
        <v>679</v>
      </c>
      <c r="P72" s="26">
        <v>1652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5605</v>
      </c>
      <c r="E73" s="27">
        <f t="shared" si="6"/>
        <v>2954</v>
      </c>
      <c r="F73" s="27">
        <f t="shared" si="7"/>
        <v>2651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2080</v>
      </c>
      <c r="N73" s="26">
        <v>1364</v>
      </c>
      <c r="O73" s="26">
        <v>874</v>
      </c>
      <c r="P73" s="26">
        <v>1287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14289</v>
      </c>
      <c r="E74" s="27">
        <f t="shared" si="6"/>
        <v>6872</v>
      </c>
      <c r="F74" s="27">
        <f t="shared" si="7"/>
        <v>7417</v>
      </c>
      <c r="G74" s="27">
        <v>97</v>
      </c>
      <c r="H74" s="26">
        <v>78</v>
      </c>
      <c r="I74" s="27">
        <v>372</v>
      </c>
      <c r="J74" s="26">
        <v>333</v>
      </c>
      <c r="K74" s="26">
        <v>1048</v>
      </c>
      <c r="L74" s="26">
        <v>1004</v>
      </c>
      <c r="M74" s="26">
        <v>4349</v>
      </c>
      <c r="N74" s="26">
        <v>3572</v>
      </c>
      <c r="O74" s="26">
        <v>1006</v>
      </c>
      <c r="P74" s="26">
        <v>2430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14556</v>
      </c>
      <c r="E75" s="27">
        <f t="shared" si="6"/>
        <v>6320</v>
      </c>
      <c r="F75" s="27">
        <f t="shared" si="7"/>
        <v>8236</v>
      </c>
      <c r="G75" s="27">
        <v>108</v>
      </c>
      <c r="H75" s="26">
        <v>82</v>
      </c>
      <c r="I75" s="27">
        <v>597</v>
      </c>
      <c r="J75" s="26">
        <v>559</v>
      </c>
      <c r="K75" s="26">
        <v>1297</v>
      </c>
      <c r="L75" s="26">
        <v>1252</v>
      </c>
      <c r="M75" s="26">
        <v>3717</v>
      </c>
      <c r="N75" s="26">
        <v>4799</v>
      </c>
      <c r="O75" s="26">
        <v>601</v>
      </c>
      <c r="P75" s="26">
        <v>1544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4555</v>
      </c>
      <c r="E76" s="27">
        <f t="shared" si="6"/>
        <v>1781</v>
      </c>
      <c r="F76" s="27">
        <f t="shared" si="7"/>
        <v>2774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1314</v>
      </c>
      <c r="N76" s="26">
        <v>1513</v>
      </c>
      <c r="O76" s="26">
        <v>467</v>
      </c>
      <c r="P76" s="26">
        <v>1261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1010</v>
      </c>
      <c r="E77" s="27">
        <f t="shared" si="6"/>
        <v>592</v>
      </c>
      <c r="F77" s="27">
        <f t="shared" si="7"/>
        <v>418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447</v>
      </c>
      <c r="N77" s="26">
        <v>250</v>
      </c>
      <c r="O77" s="26">
        <v>145</v>
      </c>
      <c r="P77" s="26">
        <v>168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4328</v>
      </c>
      <c r="E78" s="27">
        <f t="shared" si="6"/>
        <v>1948</v>
      </c>
      <c r="F78" s="27">
        <f t="shared" si="7"/>
        <v>2380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1600</v>
      </c>
      <c r="N78" s="31">
        <v>1252</v>
      </c>
      <c r="O78" s="32">
        <v>348</v>
      </c>
      <c r="P78" s="32">
        <v>1128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392</v>
      </c>
      <c r="E79" s="27">
        <f t="shared" si="6"/>
        <v>235</v>
      </c>
      <c r="F79" s="27">
        <f t="shared" si="7"/>
        <v>157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205</v>
      </c>
      <c r="N79" s="31">
        <v>109</v>
      </c>
      <c r="O79" s="32">
        <v>30</v>
      </c>
      <c r="P79" s="32">
        <v>48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450590</v>
      </c>
      <c r="E81" s="21">
        <f t="shared" si="10"/>
        <v>207976</v>
      </c>
      <c r="F81" s="21">
        <f t="shared" si="11"/>
        <v>242614</v>
      </c>
      <c r="G81" s="21">
        <f>SUM(G82:G92)</f>
        <v>2357</v>
      </c>
      <c r="H81" s="21">
        <f aca="true" t="shared" si="12" ref="H81:P81">SUM(H82:H92)</f>
        <v>2241</v>
      </c>
      <c r="I81" s="21">
        <f t="shared" si="12"/>
        <v>11392</v>
      </c>
      <c r="J81" s="21">
        <f t="shared" si="12"/>
        <v>10999</v>
      </c>
      <c r="K81" s="21">
        <f t="shared" si="12"/>
        <v>32937</v>
      </c>
      <c r="L81" s="21">
        <f t="shared" si="12"/>
        <v>30951</v>
      </c>
      <c r="M81" s="21">
        <f t="shared" si="12"/>
        <v>131055</v>
      </c>
      <c r="N81" s="21">
        <f t="shared" si="12"/>
        <v>119407</v>
      </c>
      <c r="O81" s="21">
        <f t="shared" si="12"/>
        <v>30235</v>
      </c>
      <c r="P81" s="21">
        <f t="shared" si="12"/>
        <v>79016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48834</v>
      </c>
      <c r="E82" s="27">
        <f t="shared" si="10"/>
        <v>23307</v>
      </c>
      <c r="F82" s="27">
        <f t="shared" si="11"/>
        <v>25527</v>
      </c>
      <c r="G82" s="26">
        <f>'Прил. 11 СОГАЗ 2016'!F33+'Прил. 11 СОГАЗ 2016'!F34</f>
        <v>202</v>
      </c>
      <c r="H82" s="26">
        <f>'Прил. 11 СОГАЗ 2016'!G33+'Прил. 11 СОГАЗ 2016'!G34</f>
        <v>255</v>
      </c>
      <c r="I82" s="26">
        <f>'Прил. 11 СОГАЗ 2016'!H33+'Прил. 11 СОГАЗ 2016'!H34</f>
        <v>1141</v>
      </c>
      <c r="J82" s="26">
        <f>'Прил. 11 СОГАЗ 2016'!I33+'Прил. 11 СОГАЗ 2016'!I34</f>
        <v>1056</v>
      </c>
      <c r="K82" s="26">
        <f>'Прил. 11 СОГАЗ 2016'!J33+'Прил. 11 СОГАЗ 2016'!J34</f>
        <v>3064</v>
      </c>
      <c r="L82" s="26">
        <f>'Прил. 11 СОГАЗ 2016'!K33+'Прил. 11 СОГАЗ 2016'!K34</f>
        <v>2895</v>
      </c>
      <c r="M82" s="26">
        <f>'Прил. 11 СОГАЗ 2016'!L33+'Прил. 11 СОГАЗ 2016'!L34</f>
        <v>15599</v>
      </c>
      <c r="N82" s="26">
        <f>'Прил. 11 СОГАЗ 2016'!M33+'Прил. 11 СОГАЗ 2016'!M34</f>
        <v>12778</v>
      </c>
      <c r="O82" s="26">
        <f>'Прил. 11 СОГАЗ 2016'!N33+'Прил. 11 СОГАЗ 2016'!N34</f>
        <v>3301</v>
      </c>
      <c r="P82" s="26">
        <f>'Прил. 11 СОГАЗ 2016'!O33+'Прил. 11 СОГАЗ 2016'!O34</f>
        <v>8543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3100</v>
      </c>
      <c r="E83" s="27">
        <f t="shared" si="10"/>
        <v>1606</v>
      </c>
      <c r="F83" s="27">
        <f t="shared" si="11"/>
        <v>1494</v>
      </c>
      <c r="G83" s="26">
        <f>'Прил. 11 СОГАЗ 2016'!F35+'Прил. 11 СОГАЗ 2016'!F38</f>
        <v>3</v>
      </c>
      <c r="H83" s="26">
        <f>'Прил. 11 СОГАЗ 2016'!G35+'Прил. 11 СОГАЗ 2016'!G38</f>
        <v>1</v>
      </c>
      <c r="I83" s="26">
        <f>'Прил. 11 СОГАЗ 2016'!H35+'Прил. 11 СОГАЗ 2016'!H38</f>
        <v>22</v>
      </c>
      <c r="J83" s="26">
        <f>'Прил. 11 СОГАЗ 2016'!I35+'Прил. 11 СОГАЗ 2016'!I38</f>
        <v>14</v>
      </c>
      <c r="K83" s="26">
        <f>'Прил. 11 СОГАЗ 2016'!J35+'Прил. 11 СОГАЗ 2016'!J38</f>
        <v>130</v>
      </c>
      <c r="L83" s="26">
        <f>'Прил. 11 СОГАЗ 2016'!K35+'Прил. 11 СОГАЗ 2016'!K38</f>
        <v>131</v>
      </c>
      <c r="M83" s="26">
        <f>'Прил. 11 СОГАЗ 2016'!L35+'Прил. 11 СОГАЗ 2016'!L38</f>
        <v>1231</v>
      </c>
      <c r="N83" s="26">
        <f>'Прил. 11 СОГАЗ 2016'!M35+'Прил. 11 СОГАЗ 2016'!M38</f>
        <v>879</v>
      </c>
      <c r="O83" s="26">
        <f>'Прил. 11 СОГАЗ 2016'!N35+'Прил. 11 СОГАЗ 2016'!N38</f>
        <v>220</v>
      </c>
      <c r="P83" s="26">
        <f>'Прил. 11 СОГАЗ 2016'!O35+'Прил. 11 СОГАЗ 2016'!O38</f>
        <v>469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39296</v>
      </c>
      <c r="E84" s="27">
        <f t="shared" si="10"/>
        <v>18538</v>
      </c>
      <c r="F84" s="27">
        <f t="shared" si="11"/>
        <v>20758</v>
      </c>
      <c r="G84" s="26">
        <f>'Прил. 11 СОГАЗ 2016'!F25+'Прил. 11 СОГАЗ 2016'!F27</f>
        <v>167</v>
      </c>
      <c r="H84" s="26">
        <f>'Прил. 11 СОГАЗ 2016'!G25+'Прил. 11 СОГАЗ 2016'!G27</f>
        <v>143</v>
      </c>
      <c r="I84" s="26">
        <f>'Прил. 11 СОГАЗ 2016'!H25+'Прил. 11 СОГАЗ 2016'!H27</f>
        <v>870</v>
      </c>
      <c r="J84" s="26">
        <f>'Прил. 11 СОГАЗ 2016'!I25+'Прил. 11 СОГАЗ 2016'!I27</f>
        <v>845</v>
      </c>
      <c r="K84" s="26">
        <f>'Прил. 11 СОГАЗ 2016'!J25+'Прил. 11 СОГАЗ 2016'!J27</f>
        <v>2892</v>
      </c>
      <c r="L84" s="26">
        <f>'Прил. 11 СОГАЗ 2016'!K25+'Прил. 11 СОГАЗ 2016'!K27</f>
        <v>2781</v>
      </c>
      <c r="M84" s="26">
        <f>'Прил. 11 СОГАЗ 2016'!L25+'Прил. 11 СОГАЗ 2016'!L27</f>
        <v>11833</v>
      </c>
      <c r="N84" s="26">
        <f>'Прил. 11 СОГАЗ 2016'!M25+'Прил. 11 СОГАЗ 2016'!M27</f>
        <v>9852</v>
      </c>
      <c r="O84" s="26">
        <f>'Прил. 11 СОГАЗ 2016'!N25+'Прил. 11 СОГАЗ 2016'!N27</f>
        <v>2776</v>
      </c>
      <c r="P84" s="26">
        <f>'Прил. 11 СОГАЗ 2016'!O25+'Прил. 11 СОГАЗ 2016'!O27</f>
        <v>7137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957</v>
      </c>
      <c r="E85" s="27">
        <f t="shared" si="10"/>
        <v>563</v>
      </c>
      <c r="F85" s="27">
        <f t="shared" si="11"/>
        <v>394</v>
      </c>
      <c r="G85" s="26">
        <f>'Прил. 11 СОГАЗ 2016'!F42</f>
        <v>0</v>
      </c>
      <c r="H85" s="26">
        <f>'Прил. 11 СОГАЗ 2016'!G42</f>
        <v>0</v>
      </c>
      <c r="I85" s="26">
        <f>'Прил. 11 СОГАЗ 2016'!H42</f>
        <v>3</v>
      </c>
      <c r="J85" s="26">
        <f>'Прил. 11 СОГАЗ 2016'!I42</f>
        <v>5</v>
      </c>
      <c r="K85" s="26">
        <f>'Прил. 11 СОГАЗ 2016'!J42</f>
        <v>30</v>
      </c>
      <c r="L85" s="26">
        <f>'Прил. 11 СОГАЗ 2016'!K42</f>
        <v>34</v>
      </c>
      <c r="M85" s="26">
        <f>'Прил. 11 СОГАЗ 2016'!L42</f>
        <v>445</v>
      </c>
      <c r="N85" s="26">
        <f>'Прил. 11 СОГАЗ 2016'!M42</f>
        <v>218</v>
      </c>
      <c r="O85" s="26">
        <f>'Прил. 11 СОГАЗ 2016'!N42</f>
        <v>85</v>
      </c>
      <c r="P85" s="26">
        <f>'Прил. 11 СОГАЗ 2016'!O42</f>
        <v>137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19944</v>
      </c>
      <c r="E86" s="27">
        <f t="shared" si="10"/>
        <v>9623</v>
      </c>
      <c r="F86" s="27">
        <f t="shared" si="11"/>
        <v>10321</v>
      </c>
      <c r="G86" s="26">
        <f>'Прил. 11 СОГАЗ 2016'!F39+'Прил. 11 СОГАЗ 2016'!F41</f>
        <v>100</v>
      </c>
      <c r="H86" s="26">
        <f>'Прил. 11 СОГАЗ 2016'!G39+'Прил. 11 СОГАЗ 2016'!G41</f>
        <v>108</v>
      </c>
      <c r="I86" s="26">
        <f>'Прил. 11 СОГАЗ 2016'!H39+'Прил. 11 СОГАЗ 2016'!H41</f>
        <v>457</v>
      </c>
      <c r="J86" s="26">
        <f>'Прил. 11 СОГАЗ 2016'!I39+'Прил. 11 СОГАЗ 2016'!I41</f>
        <v>477</v>
      </c>
      <c r="K86" s="26">
        <f>'Прил. 11 СОГАЗ 2016'!J39+'Прил. 11 СОГАЗ 2016'!J41</f>
        <v>1205</v>
      </c>
      <c r="L86" s="26">
        <f>'Прил. 11 СОГАЗ 2016'!K39+'Прил. 11 СОГАЗ 2016'!K41</f>
        <v>1092</v>
      </c>
      <c r="M86" s="26">
        <f>'Прил. 11 СОГАЗ 2016'!L39+'Прил. 11 СОГАЗ 2016'!L41</f>
        <v>6491</v>
      </c>
      <c r="N86" s="26">
        <f>'Прил. 11 СОГАЗ 2016'!M39+'Прил. 11 СОГАЗ 2016'!M41</f>
        <v>5164</v>
      </c>
      <c r="O86" s="26">
        <f>'Прил. 11 СОГАЗ 2016'!N39+'Прил. 11 СОГАЗ 2016'!N41</f>
        <v>1370</v>
      </c>
      <c r="P86" s="26">
        <f>'Прил. 11 СОГАЗ 2016'!O39+'Прил. 11 СОГАЗ 2016'!O41</f>
        <v>3480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11253</v>
      </c>
      <c r="E87" s="27">
        <f t="shared" si="10"/>
        <v>5350</v>
      </c>
      <c r="F87" s="27">
        <f t="shared" si="11"/>
        <v>5903</v>
      </c>
      <c r="G87" s="26">
        <f>'Прил. 11 СОГАЗ 2016'!F40</f>
        <v>66</v>
      </c>
      <c r="H87" s="26">
        <f>'Прил. 11 СОГАЗ 2016'!G40</f>
        <v>61</v>
      </c>
      <c r="I87" s="26">
        <f>'Прил. 11 СОГАЗ 2016'!H40</f>
        <v>278</v>
      </c>
      <c r="J87" s="26">
        <f>'Прил. 11 СОГАЗ 2016'!I40</f>
        <v>269</v>
      </c>
      <c r="K87" s="26">
        <f>'Прил. 11 СОГАЗ 2016'!J40</f>
        <v>797</v>
      </c>
      <c r="L87" s="26">
        <f>'Прил. 11 СОГАЗ 2016'!K40</f>
        <v>807</v>
      </c>
      <c r="M87" s="26">
        <f>'Прил. 11 СОГАЗ 2016'!L40</f>
        <v>3528</v>
      </c>
      <c r="N87" s="26">
        <f>'Прил. 11 СОГАЗ 2016'!M40</f>
        <v>3107</v>
      </c>
      <c r="O87" s="26">
        <f>'Прил. 11 СОГАЗ 2016'!N40</f>
        <v>681</v>
      </c>
      <c r="P87" s="26">
        <f>'Прил. 11 СОГАЗ 2016'!O40</f>
        <v>1659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4">
        <f t="shared" si="9"/>
        <v>0</v>
      </c>
      <c r="E88" s="85">
        <f t="shared" si="10"/>
        <v>0</v>
      </c>
      <c r="F88" s="85">
        <f t="shared" si="11"/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26">
        <f t="shared" si="9"/>
        <v>298261</v>
      </c>
      <c r="E89" s="27">
        <f t="shared" si="10"/>
        <v>135755</v>
      </c>
      <c r="F89" s="27">
        <f t="shared" si="11"/>
        <v>162506</v>
      </c>
      <c r="G89" s="82">
        <f>'Прил. 11 СОГАЗ 2016'!F20+'Прил. 11 СОГАЗ 2016'!F22+'Прил. 11 СОГАЗ 2016'!F28</f>
        <v>1612</v>
      </c>
      <c r="H89" s="82">
        <f>'Прил. 11 СОГАЗ 2016'!G20+'Прил. 11 СОГАЗ 2016'!G22+'Прил. 11 СОГАЗ 2016'!G28</f>
        <v>1514</v>
      </c>
      <c r="I89" s="82">
        <f>'Прил. 11 СОГАЗ 2016'!H20+'Прил. 11 СОГАЗ 2016'!H22+'Прил. 11 СОГАЗ 2016'!H28</f>
        <v>7650</v>
      </c>
      <c r="J89" s="82">
        <f>'Прил. 11 СОГАЗ 2016'!I20+'Прил. 11 СОГАЗ 2016'!I22+'Прил. 11 СОГАЗ 2016'!I28</f>
        <v>7433</v>
      </c>
      <c r="K89" s="82">
        <f>'Прил. 11 СОГАЗ 2016'!J20+'Прил. 11 СОГАЗ 2016'!J22+'Прил. 11 СОГАЗ 2016'!J28</f>
        <v>22459</v>
      </c>
      <c r="L89" s="82">
        <f>'Прил. 11 СОГАЗ 2016'!K20+'Прил. 11 СОГАЗ 2016'!K22+'Прил. 11 СОГАЗ 2016'!K28</f>
        <v>20956</v>
      </c>
      <c r="M89" s="82">
        <f>'Прил. 11 СОГАЗ 2016'!L20+'Прил. 11 СОГАЗ 2016'!L22+'Прил. 11 СОГАЗ 2016'!L28</f>
        <v>83840</v>
      </c>
      <c r="N89" s="82">
        <f>'Прил. 11 СОГАЗ 2016'!M20+'Прил. 11 СОГАЗ 2016'!M22+'Прил. 11 СОГАЗ 2016'!M28</f>
        <v>78988</v>
      </c>
      <c r="O89" s="82">
        <f>'Прил. 11 СОГАЗ 2016'!N20+'Прил. 11 СОГАЗ 2016'!N22+'Прил. 11 СОГАЗ 2016'!N28</f>
        <v>20194</v>
      </c>
      <c r="P89" s="82">
        <f>'Прил. 11 СОГАЗ 2016'!O20+'Прил. 11 СОГАЗ 2016'!O22+'Прил. 11 СОГАЗ 2016'!O28</f>
        <v>53615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14288</v>
      </c>
      <c r="E90" s="27">
        <f t="shared" si="10"/>
        <v>6857</v>
      </c>
      <c r="F90" s="27">
        <f t="shared" si="11"/>
        <v>7431</v>
      </c>
      <c r="G90" s="26">
        <f>'Прил. 11 СОГАЗ 2016'!F36</f>
        <v>97</v>
      </c>
      <c r="H90" s="26">
        <f>'Прил. 11 СОГАЗ 2016'!G36</f>
        <v>78</v>
      </c>
      <c r="I90" s="26">
        <f>'Прил. 11 СОГАЗ 2016'!H36</f>
        <v>374</v>
      </c>
      <c r="J90" s="26">
        <f>'Прил. 11 СОГАЗ 2016'!I36</f>
        <v>335</v>
      </c>
      <c r="K90" s="26">
        <f>'Прил. 11 СОГАЗ 2016'!J36</f>
        <v>1045</v>
      </c>
      <c r="L90" s="26">
        <f>'Прил. 11 СОГАЗ 2016'!K36</f>
        <v>1013</v>
      </c>
      <c r="M90" s="26">
        <f>'Прил. 11 СОГАЗ 2016'!L36</f>
        <v>4337</v>
      </c>
      <c r="N90" s="26">
        <f>'Прил. 11 СОГАЗ 2016'!M36</f>
        <v>3579</v>
      </c>
      <c r="O90" s="26">
        <f>'Прил. 11 СОГАЗ 2016'!N36</f>
        <v>1004</v>
      </c>
      <c r="P90" s="26">
        <f>'Прил. 11 СОГАЗ 2016'!O36</f>
        <v>2426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14657</v>
      </c>
      <c r="E91" s="27">
        <f t="shared" si="10"/>
        <v>6377</v>
      </c>
      <c r="F91" s="27">
        <f t="shared" si="11"/>
        <v>8280</v>
      </c>
      <c r="G91" s="26">
        <f>'Прил. 11 СОГАЗ 2016'!F29+'Прил. 11 СОГАЗ 2016'!F30+'Прил. 11 СОГАЗ 2016'!F31+'Прил. 11 СОГАЗ 2016'!F32+'Прил. 11 СОГАЗ 2016'!F24</f>
        <v>110</v>
      </c>
      <c r="H91" s="26">
        <f>'Прил. 11 СОГАЗ 2016'!G29+'Прил. 11 СОГАЗ 2016'!G30+'Прил. 11 СОГАЗ 2016'!G31+'Прил. 11 СОГАЗ 2016'!G32+'Прил. 11 СОГАЗ 2016'!G24</f>
        <v>81</v>
      </c>
      <c r="I91" s="26">
        <f>'Прил. 11 СОГАЗ 2016'!H29+'Прил. 11 СОГАЗ 2016'!H30+'Прил. 11 СОГАЗ 2016'!H31+'Прил. 11 СОГАЗ 2016'!H32+'Прил. 11 СОГАЗ 2016'!H24</f>
        <v>597</v>
      </c>
      <c r="J91" s="26">
        <f>'Прил. 11 СОГАЗ 2016'!I29+'Прил. 11 СОГАЗ 2016'!I30+'Прил. 11 СОГАЗ 2016'!I31+'Прил. 11 СОГАЗ 2016'!I32+'Прил. 11 СОГАЗ 2016'!I24</f>
        <v>565</v>
      </c>
      <c r="K91" s="26">
        <f>'Прил. 11 СОГАЗ 2016'!J29+'Прил. 11 СОГАЗ 2016'!J30+'Прил. 11 СОГАЗ 2016'!J31+'Прил. 11 СОГАЗ 2016'!J32+'Прил. 11 СОГАЗ 2016'!J24</f>
        <v>1315</v>
      </c>
      <c r="L91" s="26">
        <f>'Прил. 11 СОГАЗ 2016'!K29+'Прил. 11 СОГАЗ 2016'!K30+'Прил. 11 СОГАЗ 2016'!K31+'Прил. 11 СОГАЗ 2016'!K32+'Прил. 11 СОГАЗ 2016'!K24</f>
        <v>1242</v>
      </c>
      <c r="M91" s="26">
        <f>'Прил. 11 СОГАЗ 2016'!L29+'Прил. 11 СОГАЗ 2016'!L30+'Прил. 11 СОГАЗ 2016'!L31+'Прил. 11 СОГАЗ 2016'!L32+'Прил. 11 СОГАЗ 2016'!L24</f>
        <v>3751</v>
      </c>
      <c r="N91" s="26">
        <f>'Прил. 11 СОГАЗ 2016'!M29+'Прил. 11 СОГАЗ 2016'!M30+'Прил. 11 СОГАЗ 2016'!M31+'Прил. 11 СОГАЗ 2016'!M32+'Прил. 11 СОГАЗ 2016'!M24</f>
        <v>4842</v>
      </c>
      <c r="O91" s="26">
        <f>'Прил. 11 СОГАЗ 2016'!N29+'Прил. 11 СОГАЗ 2016'!N30+'Прил. 11 СОГАЗ 2016'!N31+'Прил. 11 СОГАЗ 2016'!N32+'Прил. 11 СОГАЗ 2016'!N24</f>
        <v>604</v>
      </c>
      <c r="P91" s="26">
        <f>'Прил. 11 СОГАЗ 2016'!O29+'Прил. 11 СОГАЗ 2016'!O30+'Прил. 11 СОГАЗ 2016'!O31+'Прил. 11 СОГАЗ 2016'!O32+'Прил. 11 СОГАЗ 2016'!O24</f>
        <v>1550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4"/>
      <c r="F97" s="104"/>
      <c r="G97" s="105"/>
      <c r="H97" s="105"/>
      <c r="I97" s="105"/>
      <c r="J97" s="105"/>
      <c r="K97" s="105"/>
      <c r="L97" s="105"/>
      <c r="M97" s="105"/>
    </row>
    <row r="98" spans="5:13" s="38" customFormat="1" ht="13.5" customHeight="1">
      <c r="E98" s="103" t="s">
        <v>60</v>
      </c>
      <c r="F98" s="103"/>
      <c r="G98" s="107" t="s">
        <v>61</v>
      </c>
      <c r="H98" s="107"/>
      <c r="I98" s="107"/>
      <c r="J98" s="107"/>
      <c r="K98" s="107"/>
      <c r="L98" s="107"/>
      <c r="M98" s="107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5"/>
      <c r="B100" s="105"/>
      <c r="C100" s="105"/>
      <c r="D100" s="105"/>
      <c r="E100" s="104"/>
      <c r="F100" s="104"/>
      <c r="G100" s="105"/>
      <c r="H100" s="105"/>
      <c r="I100" s="105"/>
      <c r="J100" s="105"/>
      <c r="K100" s="105"/>
      <c r="L100" s="105"/>
      <c r="M100" s="105"/>
    </row>
    <row r="101" spans="1:13" s="39" customFormat="1" ht="12">
      <c r="A101" s="107" t="s">
        <v>63</v>
      </c>
      <c r="B101" s="107"/>
      <c r="C101" s="107"/>
      <c r="D101" s="107"/>
      <c r="E101" s="103" t="s">
        <v>60</v>
      </c>
      <c r="F101" s="103"/>
      <c r="G101" s="107" t="s">
        <v>61</v>
      </c>
      <c r="H101" s="107"/>
      <c r="I101" s="107"/>
      <c r="J101" s="107"/>
      <c r="K101" s="107"/>
      <c r="L101" s="107"/>
      <c r="M101" s="107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77" activePane="bottomRight" state="frozen"/>
      <selection pane="topLeft" activeCell="A68" sqref="A68:IV69"/>
      <selection pane="topRight" activeCell="A68" sqref="A68:IV69"/>
      <selection pane="bottomLeft" activeCell="A68" sqref="A68:IV69"/>
      <selection pane="bottomRight" activeCell="A68" sqref="A68:IV6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9" customFormat="1" ht="39" customHeight="1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6:13" s="9" customFormat="1" ht="20.25">
      <c r="F10" s="10" t="s">
        <v>7</v>
      </c>
      <c r="G10" s="106" t="s">
        <v>183</v>
      </c>
      <c r="H10" s="106"/>
      <c r="I10" s="106"/>
      <c r="J10" s="106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3" t="s">
        <v>93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4:14" s="13" customFormat="1" ht="15.75">
      <c r="D13" s="94" t="s">
        <v>8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5" t="s">
        <v>9</v>
      </c>
      <c r="B15" s="86" t="s">
        <v>64</v>
      </c>
      <c r="C15" s="95" t="s">
        <v>10</v>
      </c>
      <c r="D15" s="95" t="s">
        <v>11</v>
      </c>
      <c r="E15" s="108" t="s">
        <v>12</v>
      </c>
      <c r="F15" s="109"/>
      <c r="G15" s="98" t="s">
        <v>13</v>
      </c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14" customFormat="1" ht="35.25" customHeight="1">
      <c r="A16" s="96"/>
      <c r="B16" s="87"/>
      <c r="C16" s="96"/>
      <c r="D16" s="96"/>
      <c r="E16" s="110"/>
      <c r="F16" s="111"/>
      <c r="G16" s="101" t="s">
        <v>14</v>
      </c>
      <c r="H16" s="114"/>
      <c r="I16" s="114"/>
      <c r="J16" s="114"/>
      <c r="K16" s="114"/>
      <c r="L16" s="102"/>
      <c r="M16" s="101" t="s">
        <v>15</v>
      </c>
      <c r="N16" s="102"/>
      <c r="O16" s="89" t="s">
        <v>16</v>
      </c>
      <c r="P16" s="90"/>
    </row>
    <row r="17" spans="1:16" s="14" customFormat="1" ht="31.5" customHeight="1">
      <c r="A17" s="96"/>
      <c r="B17" s="87"/>
      <c r="C17" s="96"/>
      <c r="D17" s="96"/>
      <c r="E17" s="112"/>
      <c r="F17" s="113"/>
      <c r="G17" s="89" t="s">
        <v>17</v>
      </c>
      <c r="H17" s="90"/>
      <c r="I17" s="89" t="s">
        <v>18</v>
      </c>
      <c r="J17" s="90"/>
      <c r="K17" s="89" t="s">
        <v>19</v>
      </c>
      <c r="L17" s="90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7"/>
      <c r="B18" s="88"/>
      <c r="C18" s="97"/>
      <c r="D18" s="97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287307</v>
      </c>
      <c r="E20" s="21">
        <f aca="true" t="shared" si="1" ref="E20:E45">G20+I20+K20+M20+O20</f>
        <v>130016</v>
      </c>
      <c r="F20" s="21">
        <f aca="true" t="shared" si="2" ref="F20:F45">H20+J20+L20+N20+P20</f>
        <v>157291</v>
      </c>
      <c r="G20" s="21">
        <f aca="true" t="shared" si="3" ref="G20:P20">SUM(G21:G43)</f>
        <v>1344</v>
      </c>
      <c r="H20" s="21">
        <f t="shared" si="3"/>
        <v>1189</v>
      </c>
      <c r="I20" s="21">
        <f t="shared" si="3"/>
        <v>6879</v>
      </c>
      <c r="J20" s="21">
        <f t="shared" si="3"/>
        <v>6395</v>
      </c>
      <c r="K20" s="21">
        <f t="shared" si="3"/>
        <v>23664</v>
      </c>
      <c r="L20" s="21">
        <f t="shared" si="3"/>
        <v>22483</v>
      </c>
      <c r="M20" s="21">
        <f t="shared" si="3"/>
        <v>79455</v>
      </c>
      <c r="N20" s="21">
        <f t="shared" si="3"/>
        <v>75886</v>
      </c>
      <c r="O20" s="21">
        <f t="shared" si="3"/>
        <v>18674</v>
      </c>
      <c r="P20" s="21">
        <f t="shared" si="3"/>
        <v>51338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351</v>
      </c>
      <c r="E21" s="27">
        <f t="shared" si="1"/>
        <v>79</v>
      </c>
      <c r="F21" s="27">
        <f t="shared" si="2"/>
        <v>272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201</v>
      </c>
      <c r="O21" s="27">
        <v>19</v>
      </c>
      <c r="P21" s="27">
        <v>71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36665</v>
      </c>
      <c r="E22" s="27">
        <f t="shared" si="1"/>
        <v>16286</v>
      </c>
      <c r="F22" s="27">
        <f t="shared" si="2"/>
        <v>20379</v>
      </c>
      <c r="G22" s="27">
        <v>135</v>
      </c>
      <c r="H22" s="27">
        <v>157</v>
      </c>
      <c r="I22" s="27">
        <v>770</v>
      </c>
      <c r="J22" s="27">
        <v>686</v>
      </c>
      <c r="K22" s="27">
        <v>3302</v>
      </c>
      <c r="L22" s="27">
        <v>3119</v>
      </c>
      <c r="M22" s="27">
        <v>9452</v>
      </c>
      <c r="N22" s="27">
        <v>8621</v>
      </c>
      <c r="O22" s="27">
        <v>2627</v>
      </c>
      <c r="P22" s="27">
        <v>7796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43669</v>
      </c>
      <c r="E23" s="27">
        <f t="shared" si="1"/>
        <v>19256</v>
      </c>
      <c r="F23" s="27">
        <f t="shared" si="2"/>
        <v>24413</v>
      </c>
      <c r="G23" s="27">
        <v>237</v>
      </c>
      <c r="H23" s="27">
        <v>193</v>
      </c>
      <c r="I23" s="27">
        <v>1029</v>
      </c>
      <c r="J23" s="27">
        <v>1035</v>
      </c>
      <c r="K23" s="27">
        <v>3693</v>
      </c>
      <c r="L23" s="27">
        <v>3447</v>
      </c>
      <c r="M23" s="27">
        <v>10783</v>
      </c>
      <c r="N23" s="27">
        <v>10340</v>
      </c>
      <c r="O23" s="27">
        <v>3514</v>
      </c>
      <c r="P23" s="27">
        <v>9398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6647</v>
      </c>
      <c r="E24" s="27">
        <f t="shared" si="1"/>
        <v>3229</v>
      </c>
      <c r="F24" s="27">
        <f t="shared" si="2"/>
        <v>3418</v>
      </c>
      <c r="G24" s="27">
        <v>27</v>
      </c>
      <c r="H24" s="27">
        <v>39</v>
      </c>
      <c r="I24" s="27">
        <v>197</v>
      </c>
      <c r="J24" s="27">
        <v>176</v>
      </c>
      <c r="K24" s="27">
        <v>577</v>
      </c>
      <c r="L24" s="27">
        <v>565</v>
      </c>
      <c r="M24" s="27">
        <v>2196</v>
      </c>
      <c r="N24" s="27">
        <v>2002</v>
      </c>
      <c r="O24" s="27">
        <v>232</v>
      </c>
      <c r="P24" s="27">
        <v>636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9474</v>
      </c>
      <c r="E25" s="27">
        <f t="shared" si="1"/>
        <v>4446</v>
      </c>
      <c r="F25" s="27">
        <f t="shared" si="2"/>
        <v>5028</v>
      </c>
      <c r="G25" s="27">
        <v>36</v>
      </c>
      <c r="H25" s="27">
        <v>37</v>
      </c>
      <c r="I25" s="27">
        <v>237</v>
      </c>
      <c r="J25" s="27">
        <v>197</v>
      </c>
      <c r="K25" s="27">
        <v>752</v>
      </c>
      <c r="L25" s="27">
        <v>722</v>
      </c>
      <c r="M25" s="27">
        <v>2726</v>
      </c>
      <c r="N25" s="27">
        <v>2192</v>
      </c>
      <c r="O25" s="27">
        <v>695</v>
      </c>
      <c r="P25" s="27">
        <v>1880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45406</v>
      </c>
      <c r="E26" s="27">
        <f t="shared" si="1"/>
        <v>20374</v>
      </c>
      <c r="F26" s="27">
        <f t="shared" si="2"/>
        <v>25032</v>
      </c>
      <c r="G26" s="27">
        <v>202</v>
      </c>
      <c r="H26" s="27">
        <v>144</v>
      </c>
      <c r="I26" s="27">
        <v>986</v>
      </c>
      <c r="J26" s="27">
        <v>889</v>
      </c>
      <c r="K26" s="27">
        <v>3797</v>
      </c>
      <c r="L26" s="27">
        <v>3559</v>
      </c>
      <c r="M26" s="27">
        <v>12126</v>
      </c>
      <c r="N26" s="27">
        <v>11098</v>
      </c>
      <c r="O26" s="27">
        <v>3263</v>
      </c>
      <c r="P26" s="27">
        <v>9342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16743</v>
      </c>
      <c r="E27" s="27">
        <f t="shared" si="1"/>
        <v>7300</v>
      </c>
      <c r="F27" s="27">
        <f t="shared" si="2"/>
        <v>9443</v>
      </c>
      <c r="G27" s="27">
        <v>82</v>
      </c>
      <c r="H27" s="27">
        <v>66</v>
      </c>
      <c r="I27" s="27">
        <v>400</v>
      </c>
      <c r="J27" s="27">
        <v>342</v>
      </c>
      <c r="K27" s="27">
        <v>1571</v>
      </c>
      <c r="L27" s="27">
        <v>1528</v>
      </c>
      <c r="M27" s="27">
        <v>4252</v>
      </c>
      <c r="N27" s="27">
        <v>4284</v>
      </c>
      <c r="O27" s="27">
        <v>995</v>
      </c>
      <c r="P27" s="27">
        <v>3223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372</v>
      </c>
      <c r="E28" s="27">
        <f t="shared" si="1"/>
        <v>264</v>
      </c>
      <c r="F28" s="27">
        <f t="shared" si="2"/>
        <v>108</v>
      </c>
      <c r="G28" s="27">
        <v>2</v>
      </c>
      <c r="H28" s="27">
        <v>0</v>
      </c>
      <c r="I28" s="27">
        <v>3</v>
      </c>
      <c r="J28" s="27">
        <v>2</v>
      </c>
      <c r="K28" s="27">
        <v>10</v>
      </c>
      <c r="L28" s="27">
        <v>15</v>
      </c>
      <c r="M28" s="27">
        <v>234</v>
      </c>
      <c r="N28" s="27">
        <v>71</v>
      </c>
      <c r="O28" s="27">
        <v>15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23726</v>
      </c>
      <c r="E29" s="27">
        <f t="shared" si="1"/>
        <v>10279</v>
      </c>
      <c r="F29" s="27">
        <f t="shared" si="2"/>
        <v>13447</v>
      </c>
      <c r="G29" s="27">
        <v>149</v>
      </c>
      <c r="H29" s="27">
        <v>142</v>
      </c>
      <c r="I29" s="27">
        <v>724</v>
      </c>
      <c r="J29" s="27">
        <v>688</v>
      </c>
      <c r="K29" s="27">
        <v>2523</v>
      </c>
      <c r="L29" s="27">
        <v>2467</v>
      </c>
      <c r="M29" s="27">
        <v>5850</v>
      </c>
      <c r="N29" s="27">
        <v>7149</v>
      </c>
      <c r="O29" s="27">
        <v>1033</v>
      </c>
      <c r="P29" s="27">
        <v>3001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25055</v>
      </c>
      <c r="E30" s="27">
        <f t="shared" si="1"/>
        <v>11702</v>
      </c>
      <c r="F30" s="27">
        <f t="shared" si="2"/>
        <v>13353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9841</v>
      </c>
      <c r="N30" s="27">
        <v>8779</v>
      </c>
      <c r="O30" s="27">
        <v>1861</v>
      </c>
      <c r="P30" s="27">
        <v>4574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23089</v>
      </c>
      <c r="E31" s="27">
        <f t="shared" si="1"/>
        <v>10205</v>
      </c>
      <c r="F31" s="27">
        <f t="shared" si="2"/>
        <v>12884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8393</v>
      </c>
      <c r="N31" s="27">
        <v>7723</v>
      </c>
      <c r="O31" s="27">
        <v>1812</v>
      </c>
      <c r="P31" s="27">
        <v>5161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3987</v>
      </c>
      <c r="E32" s="27">
        <f t="shared" si="1"/>
        <v>2023</v>
      </c>
      <c r="F32" s="27">
        <f t="shared" si="2"/>
        <v>1964</v>
      </c>
      <c r="G32" s="27">
        <v>118</v>
      </c>
      <c r="H32" s="27">
        <v>93</v>
      </c>
      <c r="I32" s="27">
        <v>564</v>
      </c>
      <c r="J32" s="27">
        <v>534</v>
      </c>
      <c r="K32" s="27">
        <v>1341</v>
      </c>
      <c r="L32" s="27">
        <v>1337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3247</v>
      </c>
      <c r="E33" s="27">
        <f t="shared" si="1"/>
        <v>1616</v>
      </c>
      <c r="F33" s="27">
        <f t="shared" si="2"/>
        <v>1631</v>
      </c>
      <c r="G33" s="27">
        <v>73</v>
      </c>
      <c r="H33" s="27">
        <v>69</v>
      </c>
      <c r="I33" s="27">
        <v>413</v>
      </c>
      <c r="J33" s="27">
        <v>431</v>
      </c>
      <c r="K33" s="27">
        <v>1130</v>
      </c>
      <c r="L33" s="27">
        <v>1131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3027</v>
      </c>
      <c r="E34" s="27">
        <f t="shared" si="1"/>
        <v>1583</v>
      </c>
      <c r="F34" s="27">
        <f t="shared" si="2"/>
        <v>1444</v>
      </c>
      <c r="G34" s="27">
        <v>67</v>
      </c>
      <c r="H34" s="27">
        <v>66</v>
      </c>
      <c r="I34" s="27">
        <v>371</v>
      </c>
      <c r="J34" s="27">
        <v>301</v>
      </c>
      <c r="K34" s="27">
        <v>1145</v>
      </c>
      <c r="L34" s="27">
        <v>1077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2330</v>
      </c>
      <c r="E35" s="27">
        <f t="shared" si="1"/>
        <v>1269</v>
      </c>
      <c r="F35" s="27">
        <f t="shared" si="2"/>
        <v>1061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967</v>
      </c>
      <c r="N35" s="27">
        <v>648</v>
      </c>
      <c r="O35" s="27">
        <v>302</v>
      </c>
      <c r="P35" s="27">
        <v>413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3125</v>
      </c>
      <c r="E36" s="27">
        <f t="shared" si="1"/>
        <v>1350</v>
      </c>
      <c r="F36" s="27">
        <f t="shared" si="2"/>
        <v>1775</v>
      </c>
      <c r="G36" s="27">
        <v>0</v>
      </c>
      <c r="H36" s="27">
        <v>0</v>
      </c>
      <c r="I36" s="27">
        <v>41</v>
      </c>
      <c r="J36" s="27">
        <v>36</v>
      </c>
      <c r="K36" s="27">
        <v>335</v>
      </c>
      <c r="L36" s="27">
        <v>267</v>
      </c>
      <c r="M36" s="27">
        <v>768</v>
      </c>
      <c r="N36" s="27">
        <v>846</v>
      </c>
      <c r="O36" s="27">
        <v>206</v>
      </c>
      <c r="P36" s="27">
        <v>626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30471</v>
      </c>
      <c r="E37" s="27">
        <f t="shared" si="1"/>
        <v>13637</v>
      </c>
      <c r="F37" s="27">
        <f t="shared" si="2"/>
        <v>16834</v>
      </c>
      <c r="G37" s="27">
        <v>216</v>
      </c>
      <c r="H37" s="27">
        <v>183</v>
      </c>
      <c r="I37" s="27">
        <v>1144</v>
      </c>
      <c r="J37" s="27">
        <v>1078</v>
      </c>
      <c r="K37" s="27">
        <v>3488</v>
      </c>
      <c r="L37" s="27">
        <v>3249</v>
      </c>
      <c r="M37" s="27">
        <v>7610</v>
      </c>
      <c r="N37" s="27">
        <v>9108</v>
      </c>
      <c r="O37" s="27">
        <v>1179</v>
      </c>
      <c r="P37" s="27">
        <v>3216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2081</v>
      </c>
      <c r="E38" s="27">
        <f t="shared" si="1"/>
        <v>667</v>
      </c>
      <c r="F38" s="27">
        <f t="shared" si="2"/>
        <v>1414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473</v>
      </c>
      <c r="N38" s="27">
        <v>751</v>
      </c>
      <c r="O38" s="27">
        <v>194</v>
      </c>
      <c r="P38" s="27">
        <v>663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958</v>
      </c>
      <c r="E39" s="27">
        <f t="shared" si="1"/>
        <v>493</v>
      </c>
      <c r="F39" s="27">
        <f t="shared" si="2"/>
        <v>465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394</v>
      </c>
      <c r="N39" s="27">
        <v>337</v>
      </c>
      <c r="O39" s="27">
        <v>99</v>
      </c>
      <c r="P39" s="27">
        <v>128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886</v>
      </c>
      <c r="E40" s="27">
        <f t="shared" si="1"/>
        <v>423</v>
      </c>
      <c r="F40" s="27">
        <f t="shared" si="2"/>
        <v>463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366</v>
      </c>
      <c r="N40" s="27">
        <v>290</v>
      </c>
      <c r="O40" s="27">
        <v>57</v>
      </c>
      <c r="P40" s="27">
        <v>173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5475</v>
      </c>
      <c r="E41" s="27">
        <f t="shared" si="1"/>
        <v>3262</v>
      </c>
      <c r="F41" s="27">
        <f t="shared" si="2"/>
        <v>2213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2729</v>
      </c>
      <c r="N41" s="27">
        <v>1264</v>
      </c>
      <c r="O41" s="27">
        <v>533</v>
      </c>
      <c r="P41" s="27">
        <v>949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523</v>
      </c>
      <c r="E42" s="27">
        <f t="shared" si="1"/>
        <v>273</v>
      </c>
      <c r="F42" s="27">
        <f t="shared" si="2"/>
        <v>250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235</v>
      </c>
      <c r="N42" s="27">
        <v>182</v>
      </c>
      <c r="O42" s="27">
        <v>38</v>
      </c>
      <c r="P42" s="27">
        <v>68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127199</v>
      </c>
      <c r="E44" s="21">
        <f t="shared" si="1"/>
        <v>0</v>
      </c>
      <c r="F44" s="21">
        <f t="shared" si="2"/>
        <v>127199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75866</v>
      </c>
      <c r="O44" s="21">
        <f t="shared" si="4"/>
        <v>0</v>
      </c>
      <c r="P44" s="21">
        <f t="shared" si="4"/>
        <v>51333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26271</v>
      </c>
      <c r="E45" s="27">
        <f t="shared" si="1"/>
        <v>0</v>
      </c>
      <c r="F45" s="27">
        <f t="shared" si="2"/>
        <v>26271</v>
      </c>
      <c r="G45" s="27"/>
      <c r="H45" s="27"/>
      <c r="I45" s="27"/>
      <c r="J45" s="27"/>
      <c r="K45" s="27"/>
      <c r="L45" s="27"/>
      <c r="M45" s="27"/>
      <c r="N45" s="27">
        <v>16420</v>
      </c>
      <c r="O45" s="27">
        <v>0</v>
      </c>
      <c r="P45" s="27">
        <v>9851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16537</v>
      </c>
      <c r="E46" s="27">
        <f aca="true" t="shared" si="6" ref="E46:E61">G46+I46+K46+M46+O46</f>
        <v>0</v>
      </c>
      <c r="F46" s="27">
        <f aca="true" t="shared" si="7" ref="F46:F61">H46+J46+L46+N46+P46</f>
        <v>16537</v>
      </c>
      <c r="G46" s="27"/>
      <c r="H46" s="27"/>
      <c r="I46" s="27"/>
      <c r="J46" s="27"/>
      <c r="K46" s="27"/>
      <c r="L46" s="27"/>
      <c r="M46" s="27"/>
      <c r="N46" s="27">
        <v>8722</v>
      </c>
      <c r="O46" s="27">
        <v>0</v>
      </c>
      <c r="P46" s="27">
        <v>7815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19948</v>
      </c>
      <c r="E47" s="27">
        <f t="shared" si="6"/>
        <v>0</v>
      </c>
      <c r="F47" s="27">
        <f t="shared" si="7"/>
        <v>19948</v>
      </c>
      <c r="G47" s="27"/>
      <c r="H47" s="27"/>
      <c r="I47" s="27"/>
      <c r="J47" s="27"/>
      <c r="K47" s="27"/>
      <c r="L47" s="27"/>
      <c r="M47" s="27"/>
      <c r="N47" s="27">
        <v>10527</v>
      </c>
      <c r="O47" s="27">
        <v>0</v>
      </c>
      <c r="P47" s="27">
        <v>9421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2703</v>
      </c>
      <c r="E48" s="27">
        <f t="shared" si="6"/>
        <v>0</v>
      </c>
      <c r="F48" s="27">
        <f t="shared" si="7"/>
        <v>2703</v>
      </c>
      <c r="G48" s="27"/>
      <c r="H48" s="27"/>
      <c r="I48" s="27"/>
      <c r="J48" s="27"/>
      <c r="K48" s="27"/>
      <c r="L48" s="27"/>
      <c r="M48" s="27"/>
      <c r="N48" s="27">
        <v>2058</v>
      </c>
      <c r="O48" s="27">
        <v>0</v>
      </c>
      <c r="P48" s="27">
        <v>645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4134</v>
      </c>
      <c r="E49" s="27">
        <f t="shared" si="6"/>
        <v>0</v>
      </c>
      <c r="F49" s="27">
        <f t="shared" si="7"/>
        <v>4134</v>
      </c>
      <c r="G49" s="26"/>
      <c r="H49" s="26"/>
      <c r="I49" s="26"/>
      <c r="J49" s="26"/>
      <c r="K49" s="26"/>
      <c r="L49" s="26"/>
      <c r="M49" s="26"/>
      <c r="N49" s="27">
        <v>2245</v>
      </c>
      <c r="O49" s="26">
        <v>0</v>
      </c>
      <c r="P49" s="27">
        <v>1889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20611</v>
      </c>
      <c r="E50" s="27">
        <f t="shared" si="6"/>
        <v>0</v>
      </c>
      <c r="F50" s="27">
        <f t="shared" si="7"/>
        <v>20611</v>
      </c>
      <c r="G50" s="26"/>
      <c r="H50" s="26"/>
      <c r="I50" s="26"/>
      <c r="J50" s="26"/>
      <c r="K50" s="26"/>
      <c r="L50" s="26"/>
      <c r="M50" s="26"/>
      <c r="N50" s="27">
        <v>11249</v>
      </c>
      <c r="O50" s="26">
        <v>0</v>
      </c>
      <c r="P50" s="27">
        <v>9362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7583</v>
      </c>
      <c r="E51" s="27">
        <f t="shared" si="6"/>
        <v>0</v>
      </c>
      <c r="F51" s="27">
        <f t="shared" si="7"/>
        <v>7583</v>
      </c>
      <c r="G51" s="26"/>
      <c r="H51" s="26"/>
      <c r="I51" s="26"/>
      <c r="J51" s="26"/>
      <c r="K51" s="26"/>
      <c r="L51" s="26"/>
      <c r="M51" s="26"/>
      <c r="N51" s="27">
        <v>4349</v>
      </c>
      <c r="O51" s="26">
        <v>0</v>
      </c>
      <c r="P51" s="27">
        <v>3234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112</v>
      </c>
      <c r="E52" s="27">
        <f t="shared" si="6"/>
        <v>0</v>
      </c>
      <c r="F52" s="27">
        <f t="shared" si="7"/>
        <v>112</v>
      </c>
      <c r="G52" s="26"/>
      <c r="H52" s="26"/>
      <c r="I52" s="26"/>
      <c r="J52" s="26"/>
      <c r="K52" s="26"/>
      <c r="L52" s="26"/>
      <c r="M52" s="26"/>
      <c r="N52" s="27">
        <v>91</v>
      </c>
      <c r="O52" s="26">
        <v>0</v>
      </c>
      <c r="P52" s="27">
        <v>21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10294</v>
      </c>
      <c r="E53" s="27">
        <f t="shared" si="6"/>
        <v>0</v>
      </c>
      <c r="F53" s="27">
        <f t="shared" si="7"/>
        <v>10294</v>
      </c>
      <c r="G53" s="26"/>
      <c r="H53" s="26"/>
      <c r="I53" s="26"/>
      <c r="J53" s="26"/>
      <c r="K53" s="26"/>
      <c r="L53" s="26"/>
      <c r="M53" s="26"/>
      <c r="N53" s="27">
        <v>7259</v>
      </c>
      <c r="O53" s="26">
        <v>0</v>
      </c>
      <c r="P53" s="27">
        <v>3035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968</v>
      </c>
      <c r="E54" s="27">
        <f t="shared" si="6"/>
        <v>0</v>
      </c>
      <c r="F54" s="27">
        <f t="shared" si="7"/>
        <v>968</v>
      </c>
      <c r="G54" s="27"/>
      <c r="H54" s="27"/>
      <c r="I54" s="27"/>
      <c r="J54" s="27"/>
      <c r="K54" s="27"/>
      <c r="L54" s="27"/>
      <c r="M54" s="27"/>
      <c r="N54" s="27">
        <v>559</v>
      </c>
      <c r="O54" s="27">
        <v>0</v>
      </c>
      <c r="P54" s="27">
        <v>409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1486</v>
      </c>
      <c r="E55" s="27">
        <f t="shared" si="6"/>
        <v>0</v>
      </c>
      <c r="F55" s="27">
        <f t="shared" si="7"/>
        <v>1486</v>
      </c>
      <c r="G55" s="27"/>
      <c r="H55" s="27"/>
      <c r="I55" s="27"/>
      <c r="J55" s="27"/>
      <c r="K55" s="27"/>
      <c r="L55" s="27"/>
      <c r="M55" s="27"/>
      <c r="N55" s="27">
        <v>857</v>
      </c>
      <c r="O55" s="27">
        <v>0</v>
      </c>
      <c r="P55" s="27">
        <v>629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12561</v>
      </c>
      <c r="E56" s="27">
        <f t="shared" si="6"/>
        <v>0</v>
      </c>
      <c r="F56" s="27">
        <f t="shared" si="7"/>
        <v>12561</v>
      </c>
      <c r="G56" s="27"/>
      <c r="H56" s="27"/>
      <c r="I56" s="27"/>
      <c r="J56" s="27"/>
      <c r="K56" s="27"/>
      <c r="L56" s="27"/>
      <c r="M56" s="27"/>
      <c r="N56" s="27">
        <v>9305</v>
      </c>
      <c r="O56" s="27">
        <v>0</v>
      </c>
      <c r="P56" s="27">
        <v>3256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1416</v>
      </c>
      <c r="E57" s="27">
        <f t="shared" si="6"/>
        <v>0</v>
      </c>
      <c r="F57" s="27">
        <f t="shared" si="7"/>
        <v>1416</v>
      </c>
      <c r="G57" s="26"/>
      <c r="H57" s="26"/>
      <c r="I57" s="26"/>
      <c r="J57" s="26"/>
      <c r="K57" s="26"/>
      <c r="L57" s="26"/>
      <c r="M57" s="26"/>
      <c r="N57" s="27">
        <v>754</v>
      </c>
      <c r="O57" s="26">
        <v>0</v>
      </c>
      <c r="P57" s="27">
        <v>662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381</v>
      </c>
      <c r="E58" s="27">
        <f t="shared" si="6"/>
        <v>0</v>
      </c>
      <c r="F58" s="27">
        <f t="shared" si="7"/>
        <v>381</v>
      </c>
      <c r="G58" s="26"/>
      <c r="H58" s="26"/>
      <c r="I58" s="26"/>
      <c r="J58" s="26"/>
      <c r="K58" s="26"/>
      <c r="L58" s="26"/>
      <c r="M58" s="26"/>
      <c r="N58" s="27">
        <v>218</v>
      </c>
      <c r="O58" s="26">
        <v>0</v>
      </c>
      <c r="P58" s="27">
        <v>163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2194</v>
      </c>
      <c r="E59" s="27">
        <f t="shared" si="6"/>
        <v>0</v>
      </c>
      <c r="F59" s="27">
        <f t="shared" si="7"/>
        <v>2194</v>
      </c>
      <c r="G59" s="26"/>
      <c r="H59" s="26"/>
      <c r="I59" s="26"/>
      <c r="J59" s="26"/>
      <c r="K59" s="26"/>
      <c r="L59" s="26"/>
      <c r="M59" s="26"/>
      <c r="N59" s="27">
        <v>1253</v>
      </c>
      <c r="O59" s="26">
        <v>0</v>
      </c>
      <c r="P59" s="27">
        <v>941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287082</v>
      </c>
      <c r="E60" s="21">
        <f t="shared" si="6"/>
        <v>129906</v>
      </c>
      <c r="F60" s="21">
        <f t="shared" si="7"/>
        <v>157176</v>
      </c>
      <c r="G60" s="21">
        <f aca="true" t="shared" si="8" ref="G60:P60">SUM(G61:G80)</f>
        <v>1344</v>
      </c>
      <c r="H60" s="21">
        <f t="shared" si="8"/>
        <v>1189</v>
      </c>
      <c r="I60" s="21">
        <f t="shared" si="8"/>
        <v>6864</v>
      </c>
      <c r="J60" s="21">
        <f t="shared" si="8"/>
        <v>6375</v>
      </c>
      <c r="K60" s="21">
        <f t="shared" si="8"/>
        <v>23645</v>
      </c>
      <c r="L60" s="21">
        <f t="shared" si="8"/>
        <v>22451</v>
      </c>
      <c r="M60" s="21">
        <f t="shared" si="8"/>
        <v>79386</v>
      </c>
      <c r="N60" s="21">
        <f t="shared" si="8"/>
        <v>75827</v>
      </c>
      <c r="O60" s="21">
        <f t="shared" si="8"/>
        <v>18667</v>
      </c>
      <c r="P60" s="21">
        <f t="shared" si="8"/>
        <v>51334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63</v>
      </c>
      <c r="E61" s="27">
        <f t="shared" si="6"/>
        <v>20</v>
      </c>
      <c r="F61" s="27">
        <f t="shared" si="7"/>
        <v>43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14</v>
      </c>
      <c r="N61" s="26">
        <v>28</v>
      </c>
      <c r="O61" s="26">
        <v>6</v>
      </c>
      <c r="P61" s="26">
        <v>15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10801</v>
      </c>
      <c r="E62" s="27">
        <f aca="true" t="shared" si="10" ref="E62:E79">G62+I62+K62+M62+O62</f>
        <v>4590</v>
      </c>
      <c r="F62" s="27">
        <f aca="true" t="shared" si="11" ref="F62:F79">H62+J62+L62+N62+P62</f>
        <v>6211</v>
      </c>
      <c r="G62" s="26">
        <v>42</v>
      </c>
      <c r="H62" s="26">
        <v>53</v>
      </c>
      <c r="I62" s="26">
        <v>200</v>
      </c>
      <c r="J62" s="26">
        <v>193</v>
      </c>
      <c r="K62" s="26">
        <v>902</v>
      </c>
      <c r="L62" s="26">
        <v>837</v>
      </c>
      <c r="M62" s="26">
        <v>2672</v>
      </c>
      <c r="N62" s="26">
        <v>2604</v>
      </c>
      <c r="O62" s="26">
        <v>774</v>
      </c>
      <c r="P62" s="26">
        <v>2524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44164</v>
      </c>
      <c r="E63" s="27">
        <f t="shared" si="10"/>
        <v>19471</v>
      </c>
      <c r="F63" s="27">
        <f t="shared" si="11"/>
        <v>24693</v>
      </c>
      <c r="G63" s="26">
        <v>237</v>
      </c>
      <c r="H63" s="26">
        <v>195</v>
      </c>
      <c r="I63" s="26">
        <v>1035</v>
      </c>
      <c r="J63" s="26">
        <v>1043</v>
      </c>
      <c r="K63" s="26">
        <v>3730</v>
      </c>
      <c r="L63" s="26">
        <v>3479</v>
      </c>
      <c r="M63" s="26">
        <v>10946</v>
      </c>
      <c r="N63" s="26">
        <v>10563</v>
      </c>
      <c r="O63" s="26">
        <v>3523</v>
      </c>
      <c r="P63" s="26">
        <v>9413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6828</v>
      </c>
      <c r="E64" s="27">
        <f t="shared" si="10"/>
        <v>3320</v>
      </c>
      <c r="F64" s="27">
        <f t="shared" si="11"/>
        <v>3508</v>
      </c>
      <c r="G64" s="26">
        <v>29</v>
      </c>
      <c r="H64" s="26">
        <v>39</v>
      </c>
      <c r="I64" s="26">
        <v>199</v>
      </c>
      <c r="J64" s="26">
        <v>180</v>
      </c>
      <c r="K64" s="26">
        <v>575</v>
      </c>
      <c r="L64" s="26">
        <v>566</v>
      </c>
      <c r="M64" s="26">
        <v>2278</v>
      </c>
      <c r="N64" s="26">
        <v>2080</v>
      </c>
      <c r="O64" s="26">
        <v>239</v>
      </c>
      <c r="P64" s="26">
        <v>643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9625</v>
      </c>
      <c r="E65" s="27">
        <f t="shared" si="10"/>
        <v>4512</v>
      </c>
      <c r="F65" s="27">
        <f t="shared" si="11"/>
        <v>5113</v>
      </c>
      <c r="G65" s="26">
        <v>36</v>
      </c>
      <c r="H65" s="26">
        <v>37</v>
      </c>
      <c r="I65" s="26">
        <v>244</v>
      </c>
      <c r="J65" s="26">
        <v>201</v>
      </c>
      <c r="K65" s="26">
        <v>758</v>
      </c>
      <c r="L65" s="26">
        <v>726</v>
      </c>
      <c r="M65" s="26">
        <v>2777</v>
      </c>
      <c r="N65" s="26">
        <v>2261</v>
      </c>
      <c r="O65" s="26">
        <v>697</v>
      </c>
      <c r="P65" s="26">
        <v>1888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18740</v>
      </c>
      <c r="E66" s="27">
        <f t="shared" si="10"/>
        <v>8636</v>
      </c>
      <c r="F66" s="27">
        <f t="shared" si="11"/>
        <v>10104</v>
      </c>
      <c r="G66" s="26">
        <v>100</v>
      </c>
      <c r="H66" s="26">
        <v>63</v>
      </c>
      <c r="I66" s="26">
        <v>411</v>
      </c>
      <c r="J66" s="26">
        <v>414</v>
      </c>
      <c r="K66" s="26">
        <v>1368</v>
      </c>
      <c r="L66" s="26">
        <v>1304</v>
      </c>
      <c r="M66" s="26">
        <v>5296</v>
      </c>
      <c r="N66" s="26">
        <v>4480</v>
      </c>
      <c r="O66" s="26">
        <v>1461</v>
      </c>
      <c r="P66" s="26">
        <v>3843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418</v>
      </c>
      <c r="E67" s="27">
        <f t="shared" si="10"/>
        <v>286</v>
      </c>
      <c r="F67" s="27">
        <f t="shared" si="11"/>
        <v>132</v>
      </c>
      <c r="G67" s="26">
        <v>2</v>
      </c>
      <c r="H67" s="26">
        <v>1</v>
      </c>
      <c r="I67" s="26">
        <v>3</v>
      </c>
      <c r="J67" s="26">
        <v>3</v>
      </c>
      <c r="K67" s="26">
        <v>10</v>
      </c>
      <c r="L67" s="26">
        <v>15</v>
      </c>
      <c r="M67" s="26">
        <v>255</v>
      </c>
      <c r="N67" s="26">
        <v>92</v>
      </c>
      <c r="O67" s="26">
        <v>16</v>
      </c>
      <c r="P67" s="26">
        <v>21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9"/>
        <v>11792</v>
      </c>
      <c r="E68" s="27">
        <f t="shared" si="10"/>
        <v>5083</v>
      </c>
      <c r="F68" s="27">
        <f t="shared" si="11"/>
        <v>6709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4093</v>
      </c>
      <c r="N68" s="26">
        <v>3700</v>
      </c>
      <c r="O68" s="26">
        <v>990</v>
      </c>
      <c r="P68" s="26">
        <v>3009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70104</v>
      </c>
      <c r="E69" s="27">
        <f t="shared" si="10"/>
        <v>32351</v>
      </c>
      <c r="F69" s="27">
        <f t="shared" si="11"/>
        <v>37753</v>
      </c>
      <c r="G69" s="26">
        <v>403</v>
      </c>
      <c r="H69" s="26">
        <v>366</v>
      </c>
      <c r="I69" s="26">
        <v>2024</v>
      </c>
      <c r="J69" s="26">
        <v>1906</v>
      </c>
      <c r="K69" s="26">
        <v>6024</v>
      </c>
      <c r="L69" s="26">
        <v>5862</v>
      </c>
      <c r="M69" s="26">
        <v>20061</v>
      </c>
      <c r="N69" s="26">
        <v>19712</v>
      </c>
      <c r="O69" s="26">
        <v>3839</v>
      </c>
      <c r="P69" s="26">
        <v>9907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26034</v>
      </c>
      <c r="E70" s="27">
        <f t="shared" si="10"/>
        <v>11748</v>
      </c>
      <c r="F70" s="27">
        <f t="shared" si="11"/>
        <v>14286</v>
      </c>
      <c r="G70" s="26">
        <v>93</v>
      </c>
      <c r="H70" s="26">
        <v>104</v>
      </c>
      <c r="I70" s="26">
        <v>572</v>
      </c>
      <c r="J70" s="26">
        <v>494</v>
      </c>
      <c r="K70" s="26">
        <v>2405</v>
      </c>
      <c r="L70" s="26">
        <v>2296</v>
      </c>
      <c r="M70" s="26">
        <v>6824</v>
      </c>
      <c r="N70" s="26">
        <v>6107</v>
      </c>
      <c r="O70" s="26">
        <v>1854</v>
      </c>
      <c r="P70" s="26">
        <v>5285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27022</v>
      </c>
      <c r="E71" s="27">
        <f t="shared" si="10"/>
        <v>11865</v>
      </c>
      <c r="F71" s="27">
        <f t="shared" si="11"/>
        <v>15157</v>
      </c>
      <c r="G71" s="27">
        <v>102</v>
      </c>
      <c r="H71" s="26">
        <v>81</v>
      </c>
      <c r="I71" s="27">
        <v>580</v>
      </c>
      <c r="J71" s="26">
        <v>480</v>
      </c>
      <c r="K71" s="26">
        <v>2449</v>
      </c>
      <c r="L71" s="26">
        <v>2286</v>
      </c>
      <c r="M71" s="26">
        <v>6930</v>
      </c>
      <c r="N71" s="26">
        <v>6791</v>
      </c>
      <c r="O71" s="26">
        <v>1804</v>
      </c>
      <c r="P71" s="26">
        <v>5519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16912</v>
      </c>
      <c r="E72" s="27">
        <f t="shared" si="10"/>
        <v>7360</v>
      </c>
      <c r="F72" s="27">
        <f t="shared" si="11"/>
        <v>9552</v>
      </c>
      <c r="G72" s="27">
        <v>82</v>
      </c>
      <c r="H72" s="26">
        <v>66</v>
      </c>
      <c r="I72" s="27">
        <v>402</v>
      </c>
      <c r="J72" s="26">
        <v>343</v>
      </c>
      <c r="K72" s="26">
        <v>1575</v>
      </c>
      <c r="L72" s="26">
        <v>1536</v>
      </c>
      <c r="M72" s="26">
        <v>4305</v>
      </c>
      <c r="N72" s="26">
        <v>4377</v>
      </c>
      <c r="O72" s="26">
        <v>996</v>
      </c>
      <c r="P72" s="26">
        <v>3230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1889</v>
      </c>
      <c r="E73" s="27">
        <f t="shared" si="10"/>
        <v>1009</v>
      </c>
      <c r="F73" s="27">
        <f t="shared" si="11"/>
        <v>880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737</v>
      </c>
      <c r="N73" s="26">
        <v>501</v>
      </c>
      <c r="O73" s="26">
        <v>272</v>
      </c>
      <c r="P73" s="26">
        <v>379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3155</v>
      </c>
      <c r="E74" s="27">
        <f t="shared" si="10"/>
        <v>1365</v>
      </c>
      <c r="F74" s="27">
        <f t="shared" si="11"/>
        <v>1790</v>
      </c>
      <c r="G74" s="27">
        <v>0</v>
      </c>
      <c r="H74" s="26">
        <v>0</v>
      </c>
      <c r="I74" s="27">
        <v>41</v>
      </c>
      <c r="J74" s="26">
        <v>36</v>
      </c>
      <c r="K74" s="26">
        <v>336</v>
      </c>
      <c r="L74" s="26">
        <v>269</v>
      </c>
      <c r="M74" s="26">
        <v>782</v>
      </c>
      <c r="N74" s="26">
        <v>856</v>
      </c>
      <c r="O74" s="26">
        <v>206</v>
      </c>
      <c r="P74" s="26">
        <v>629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30972</v>
      </c>
      <c r="E75" s="27">
        <f t="shared" si="10"/>
        <v>13848</v>
      </c>
      <c r="F75" s="27">
        <f t="shared" si="11"/>
        <v>17124</v>
      </c>
      <c r="G75" s="27">
        <v>218</v>
      </c>
      <c r="H75" s="26">
        <v>184</v>
      </c>
      <c r="I75" s="27">
        <v>1153</v>
      </c>
      <c r="J75" s="26">
        <v>1082</v>
      </c>
      <c r="K75" s="26">
        <v>3513</v>
      </c>
      <c r="L75" s="26">
        <v>3275</v>
      </c>
      <c r="M75" s="26">
        <v>7772</v>
      </c>
      <c r="N75" s="26">
        <v>9338</v>
      </c>
      <c r="O75" s="26">
        <v>1192</v>
      </c>
      <c r="P75" s="26">
        <v>3245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2087</v>
      </c>
      <c r="E76" s="27">
        <f t="shared" si="10"/>
        <v>669</v>
      </c>
      <c r="F76" s="27">
        <f t="shared" si="11"/>
        <v>1418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475</v>
      </c>
      <c r="N76" s="26">
        <v>755</v>
      </c>
      <c r="O76" s="26">
        <v>194</v>
      </c>
      <c r="P76" s="26">
        <v>663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229</v>
      </c>
      <c r="E77" s="27">
        <f t="shared" si="10"/>
        <v>127</v>
      </c>
      <c r="F77" s="27">
        <f t="shared" si="11"/>
        <v>102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108</v>
      </c>
      <c r="N77" s="26">
        <v>79</v>
      </c>
      <c r="O77" s="26">
        <v>19</v>
      </c>
      <c r="P77" s="26">
        <v>23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774</v>
      </c>
      <c r="E78" s="27">
        <f t="shared" si="10"/>
        <v>380</v>
      </c>
      <c r="F78" s="27">
        <f t="shared" si="11"/>
        <v>394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328</v>
      </c>
      <c r="N78" s="31">
        <v>242</v>
      </c>
      <c r="O78" s="32">
        <v>52</v>
      </c>
      <c r="P78" s="32">
        <v>152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5473</v>
      </c>
      <c r="E79" s="27">
        <f t="shared" si="10"/>
        <v>3266</v>
      </c>
      <c r="F79" s="27">
        <f t="shared" si="11"/>
        <v>2207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2733</v>
      </c>
      <c r="N79" s="31">
        <v>1261</v>
      </c>
      <c r="O79" s="32">
        <v>533</v>
      </c>
      <c r="P79" s="32">
        <v>946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291069</v>
      </c>
      <c r="E81" s="21">
        <f aca="true" t="shared" si="13" ref="E81:E92">G81+I81+K81+M81+O81</f>
        <v>133162</v>
      </c>
      <c r="F81" s="21">
        <f aca="true" t="shared" si="14" ref="F81:F92">H81+J81+L81+N81+P81</f>
        <v>157907</v>
      </c>
      <c r="G81" s="21">
        <f>SUM(G82:G92)</f>
        <v>1351</v>
      </c>
      <c r="H81" s="21">
        <f aca="true" t="shared" si="15" ref="H81:P81">SUM(H82:H92)</f>
        <v>1195</v>
      </c>
      <c r="I81" s="21">
        <f t="shared" si="15"/>
        <v>6898</v>
      </c>
      <c r="J81" s="21">
        <f t="shared" si="15"/>
        <v>6420</v>
      </c>
      <c r="K81" s="21">
        <f t="shared" si="15"/>
        <v>23695</v>
      </c>
      <c r="L81" s="21">
        <f t="shared" si="15"/>
        <v>22513</v>
      </c>
      <c r="M81" s="21">
        <f t="shared" si="15"/>
        <v>82476</v>
      </c>
      <c r="N81" s="21">
        <f t="shared" si="15"/>
        <v>76374</v>
      </c>
      <c r="O81" s="21">
        <f t="shared" si="15"/>
        <v>18742</v>
      </c>
      <c r="P81" s="21">
        <f t="shared" si="15"/>
        <v>51405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39091</v>
      </c>
      <c r="E82" s="27">
        <f t="shared" si="13"/>
        <v>17155</v>
      </c>
      <c r="F82" s="27">
        <f t="shared" si="14"/>
        <v>21936</v>
      </c>
      <c r="G82" s="26">
        <f>'Прил. 11АЛЬФА 2016'!F33+'Прил. 11АЛЬФА 2016'!F34</f>
        <v>134</v>
      </c>
      <c r="H82" s="26">
        <f>'Прил. 11АЛЬФА 2016'!G33+'Прил. 11АЛЬФА 2016'!G34</f>
        <v>156</v>
      </c>
      <c r="I82" s="26">
        <f>'Прил. 11АЛЬФА 2016'!H33+'Прил. 11АЛЬФА 2016'!H34</f>
        <v>779</v>
      </c>
      <c r="J82" s="26">
        <f>'Прил. 11АЛЬФА 2016'!I33+'Прил. 11АЛЬФА 2016'!I34</f>
        <v>689</v>
      </c>
      <c r="K82" s="26">
        <f>'Прил. 11АЛЬФА 2016'!J33+'Прил. 11АЛЬФА 2016'!J34</f>
        <v>3328</v>
      </c>
      <c r="L82" s="26">
        <f>'Прил. 11АЛЬФА 2016'!K33+'Прил. 11АЛЬФА 2016'!K34</f>
        <v>3155</v>
      </c>
      <c r="M82" s="26">
        <f>'Прил. 11АЛЬФА 2016'!L33+'Прил. 11АЛЬФА 2016'!L34</f>
        <v>10089</v>
      </c>
      <c r="N82" s="26">
        <f>'Прил. 11АЛЬФА 2016'!M33+'Прил. 11АЛЬФА 2016'!M34</f>
        <v>9466</v>
      </c>
      <c r="O82" s="26">
        <f>'Прил. 11АЛЬФА 2016'!N33+'Прил. 11АЛЬФА 2016'!N34</f>
        <v>2825</v>
      </c>
      <c r="P82" s="26">
        <f>'Прил. 11АЛЬФА 2016'!O33+'Прил. 11АЛЬФА 2016'!O34</f>
        <v>8470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49829</v>
      </c>
      <c r="E83" s="27">
        <f t="shared" si="13"/>
        <v>22964</v>
      </c>
      <c r="F83" s="27">
        <f t="shared" si="14"/>
        <v>26865</v>
      </c>
      <c r="G83" s="26">
        <f>'Прил. 11АЛЬФА 2016'!F35+'Прил. 11АЛЬФА 2016'!F38</f>
        <v>233</v>
      </c>
      <c r="H83" s="26">
        <f>'Прил. 11АЛЬФА 2016'!G35+'Прил. 11АЛЬФА 2016'!G38</f>
        <v>193</v>
      </c>
      <c r="I83" s="26">
        <f>'Прил. 11АЛЬФА 2016'!H35+'Прил. 11АЛЬФА 2016'!H38</f>
        <v>1038</v>
      </c>
      <c r="J83" s="26">
        <f>'Прил. 11АЛЬФА 2016'!I35+'Прил. 11АЛЬФА 2016'!I38</f>
        <v>1046</v>
      </c>
      <c r="K83" s="26">
        <f>'Прил. 11АЛЬФА 2016'!J35+'Прил. 11АЛЬФА 2016'!J38</f>
        <v>3734</v>
      </c>
      <c r="L83" s="26">
        <f>'Прил. 11АЛЬФА 2016'!K35+'Прил. 11АЛЬФА 2016'!K38</f>
        <v>3479</v>
      </c>
      <c r="M83" s="26">
        <f>'Прил. 11АЛЬФА 2016'!L35+'Прил. 11АЛЬФА 2016'!L38</f>
        <v>13897</v>
      </c>
      <c r="N83" s="26">
        <f>'Прил. 11АЛЬФА 2016'!M35+'Прил. 11АЛЬФА 2016'!M38</f>
        <v>11790</v>
      </c>
      <c r="O83" s="26">
        <f>'Прил. 11АЛЬФА 2016'!N35+'Прил. 11АЛЬФА 2016'!N38</f>
        <v>4062</v>
      </c>
      <c r="P83" s="26">
        <f>'Прил. 11АЛЬФА 2016'!O35+'Прил. 11АЛЬФА 2016'!O38</f>
        <v>10357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7022</v>
      </c>
      <c r="E84" s="27">
        <f t="shared" si="13"/>
        <v>3724</v>
      </c>
      <c r="F84" s="27">
        <f t="shared" si="14"/>
        <v>3298</v>
      </c>
      <c r="G84" s="26">
        <f>'Прил. 11АЛЬФА 2016'!F25+'Прил. 11АЛЬФА 2016'!F27</f>
        <v>25</v>
      </c>
      <c r="H84" s="26">
        <f>'Прил. 11АЛЬФА 2016'!G25+'Прил. 11АЛЬФА 2016'!G27</f>
        <v>38</v>
      </c>
      <c r="I84" s="26">
        <f>'Прил. 11АЛЬФА 2016'!H25+'Прил. 11АЛЬФА 2016'!H27</f>
        <v>184</v>
      </c>
      <c r="J84" s="26">
        <f>'Прил. 11АЛЬФА 2016'!I25+'Прил. 11АЛЬФА 2016'!I27</f>
        <v>167</v>
      </c>
      <c r="K84" s="26">
        <f>'Прил. 11АЛЬФА 2016'!J25+'Прил. 11АЛЬФА 2016'!J27</f>
        <v>559</v>
      </c>
      <c r="L84" s="26">
        <f>'Прил. 11АЛЬФА 2016'!K25+'Прил. 11АЛЬФА 2016'!K27</f>
        <v>550</v>
      </c>
      <c r="M84" s="26">
        <f>'Прил. 11АЛЬФА 2016'!L25+'Прил. 11АЛЬФА 2016'!L27</f>
        <v>2718</v>
      </c>
      <c r="N84" s="26">
        <f>'Прил. 11АЛЬФА 2016'!M25+'Прил. 11АЛЬФА 2016'!M27</f>
        <v>1909</v>
      </c>
      <c r="O84" s="26">
        <f>'Прил. 11АЛЬФА 2016'!N25+'Прил. 11АЛЬФА 2016'!N27</f>
        <v>238</v>
      </c>
      <c r="P84" s="26">
        <f>'Прил. 11АЛЬФА 2016'!O25+'Прил. 11АЛЬФА 2016'!O27</f>
        <v>634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9920</v>
      </c>
      <c r="E85" s="27">
        <f t="shared" si="13"/>
        <v>4819</v>
      </c>
      <c r="F85" s="27">
        <f t="shared" si="14"/>
        <v>5101</v>
      </c>
      <c r="G85" s="26">
        <f>'Прил. 11АЛЬФА 2016'!F42</f>
        <v>36</v>
      </c>
      <c r="H85" s="26">
        <f>'Прил. 11АЛЬФА 2016'!G42</f>
        <v>37</v>
      </c>
      <c r="I85" s="26">
        <f>'Прил. 11АЛЬФА 2016'!H42</f>
        <v>238</v>
      </c>
      <c r="J85" s="26">
        <f>'Прил. 11АЛЬФА 2016'!I42</f>
        <v>203</v>
      </c>
      <c r="K85" s="26">
        <f>'Прил. 11АЛЬФА 2016'!J42</f>
        <v>758</v>
      </c>
      <c r="L85" s="26">
        <f>'Прил. 11АЛЬФА 2016'!K42</f>
        <v>727</v>
      </c>
      <c r="M85" s="26">
        <f>'Прил. 11АЛЬФА 2016'!L42</f>
        <v>3086</v>
      </c>
      <c r="N85" s="26">
        <f>'Прил. 11АЛЬФА 2016'!M42</f>
        <v>2242</v>
      </c>
      <c r="O85" s="26">
        <f>'Прил. 11АЛЬФА 2016'!N42</f>
        <v>701</v>
      </c>
      <c r="P85" s="26">
        <f>'Прил. 11АЛЬФА 2016'!O42</f>
        <v>1892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45856</v>
      </c>
      <c r="E86" s="27">
        <f t="shared" si="13"/>
        <v>20564</v>
      </c>
      <c r="F86" s="27">
        <f t="shared" si="14"/>
        <v>25292</v>
      </c>
      <c r="G86" s="26">
        <f>'Прил. 11АЛЬФА 2016'!F39+'Прил. 11АЛЬФА 2016'!F41</f>
        <v>199</v>
      </c>
      <c r="H86" s="26">
        <f>'Прил. 11АЛЬФА 2016'!G39+'Прил. 11АЛЬФА 2016'!G41</f>
        <v>144</v>
      </c>
      <c r="I86" s="26">
        <f>'Прил. 11АЛЬФА 2016'!H39+'Прил. 11АЛЬФА 2016'!H41</f>
        <v>991</v>
      </c>
      <c r="J86" s="26">
        <f>'Прил. 11АЛЬФА 2016'!I39+'Прил. 11АЛЬФА 2016'!I41</f>
        <v>896</v>
      </c>
      <c r="K86" s="26">
        <f>'Прил. 11АЛЬФА 2016'!J39+'Прил. 11АЛЬФА 2016'!J41</f>
        <v>3808</v>
      </c>
      <c r="L86" s="26">
        <f>'Прил. 11АЛЬФА 2016'!K39+'Прил. 11АЛЬФА 2016'!K41</f>
        <v>3580</v>
      </c>
      <c r="M86" s="26">
        <f>'Прил. 11АЛЬФА 2016'!L39+'Прил. 11АЛЬФА 2016'!L41</f>
        <v>12294</v>
      </c>
      <c r="N86" s="26">
        <f>'Прил. 11АЛЬФА 2016'!M39+'Прил. 11АЛЬФА 2016'!M41</f>
        <v>11288</v>
      </c>
      <c r="O86" s="26">
        <f>'Прил. 11АЛЬФА 2016'!N39+'Прил. 11АЛЬФА 2016'!N41</f>
        <v>3272</v>
      </c>
      <c r="P86" s="26">
        <f>'Прил. 11АЛЬФА 2016'!O39+'Прил. 11АЛЬФА 2016'!O41</f>
        <v>9384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17146</v>
      </c>
      <c r="E87" s="27">
        <f t="shared" si="13"/>
        <v>7486</v>
      </c>
      <c r="F87" s="27">
        <f t="shared" si="14"/>
        <v>9660</v>
      </c>
      <c r="G87" s="26">
        <f>'Прил. 11АЛЬФА 2016'!F40</f>
        <v>84</v>
      </c>
      <c r="H87" s="26">
        <f>'Прил. 11АЛЬФА 2016'!G40</f>
        <v>70</v>
      </c>
      <c r="I87" s="26">
        <f>'Прил. 11АЛЬФА 2016'!H40</f>
        <v>401</v>
      </c>
      <c r="J87" s="26">
        <f>'Прил. 11АЛЬФА 2016'!I40</f>
        <v>351</v>
      </c>
      <c r="K87" s="26">
        <f>'Прил. 11АЛЬФА 2016'!J40</f>
        <v>1580</v>
      </c>
      <c r="L87" s="26">
        <f>'Прил. 11АЛЬФА 2016'!K40</f>
        <v>1548</v>
      </c>
      <c r="M87" s="26">
        <f>'Прил. 11АЛЬФА 2016'!L40</f>
        <v>4419</v>
      </c>
      <c r="N87" s="26">
        <f>'Прил. 11АЛЬФА 2016'!M40</f>
        <v>4457</v>
      </c>
      <c r="O87" s="26">
        <f>'Прил. 11АЛЬФА 2016'!N40</f>
        <v>1002</v>
      </c>
      <c r="P87" s="26">
        <f>'Прил. 11АЛЬФА 2016'!O40</f>
        <v>3234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4">
        <f t="shared" si="12"/>
        <v>0</v>
      </c>
      <c r="E88" s="85">
        <f t="shared" si="13"/>
        <v>0</v>
      </c>
      <c r="F88" s="85">
        <f t="shared" si="14"/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26">
        <f t="shared" si="12"/>
        <v>87947</v>
      </c>
      <c r="E89" s="27">
        <f t="shared" si="13"/>
        <v>41217</v>
      </c>
      <c r="F89" s="27">
        <f t="shared" si="14"/>
        <v>46730</v>
      </c>
      <c r="G89" s="82">
        <f>'Прил. 11АЛЬФА 2016'!F20+'Прил. 11АЛЬФА 2016'!F22+'Прил. 11АЛЬФА 2016'!F28</f>
        <v>419</v>
      </c>
      <c r="H89" s="82">
        <f>'Прил. 11АЛЬФА 2016'!G20+'Прил. 11АЛЬФА 2016'!G22+'Прил. 11АЛЬФА 2016'!G28</f>
        <v>372</v>
      </c>
      <c r="I89" s="82">
        <f>'Прил. 11АЛЬФА 2016'!H20+'Прил. 11АЛЬФА 2016'!H22+'Прил. 11АЛЬФА 2016'!H28</f>
        <v>2056</v>
      </c>
      <c r="J89" s="82">
        <f>'Прил. 11АЛЬФА 2016'!I20+'Прил. 11АЛЬФА 2016'!I22+'Прил. 11АЛЬФА 2016'!I28</f>
        <v>1932</v>
      </c>
      <c r="K89" s="82">
        <f>'Прил. 11АЛЬФА 2016'!J20+'Прил. 11АЛЬФА 2016'!J22+'Прил. 11АЛЬФА 2016'!J28</f>
        <v>6075</v>
      </c>
      <c r="L89" s="82">
        <f>'Прил. 11АЛЬФА 2016'!K20+'Прил. 11АЛЬФА 2016'!K22+'Прил. 11АЛЬФА 2016'!K28</f>
        <v>5898</v>
      </c>
      <c r="M89" s="82">
        <f>'Прил. 11АЛЬФА 2016'!L20+'Прил. 11АЛЬФА 2016'!L22+'Прил. 11АЛЬФА 2016'!L28</f>
        <v>27426</v>
      </c>
      <c r="N89" s="82">
        <f>'Прил. 11АЛЬФА 2016'!M20+'Прил. 11АЛЬФА 2016'!M22+'Прил. 11АЛЬФА 2016'!M28</f>
        <v>24997</v>
      </c>
      <c r="O89" s="82">
        <f>'Прил. 11АЛЬФА 2016'!N20+'Прил. 11АЛЬФА 2016'!N22+'Прил. 11АЛЬФА 2016'!N28</f>
        <v>5241</v>
      </c>
      <c r="P89" s="82">
        <f>'Прил. 11АЛЬФА 2016'!O20+'Прил. 11АЛЬФА 2016'!O22+'Прил. 11АЛЬФА 2016'!O28</f>
        <v>13531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3127</v>
      </c>
      <c r="E90" s="27">
        <f t="shared" si="13"/>
        <v>1356</v>
      </c>
      <c r="F90" s="27">
        <f t="shared" si="14"/>
        <v>1771</v>
      </c>
      <c r="G90" s="26">
        <f>'Прил. 11АЛЬФА 2016'!F36</f>
        <v>0</v>
      </c>
      <c r="H90" s="26">
        <f>'Прил. 11АЛЬФА 2016'!G36</f>
        <v>1</v>
      </c>
      <c r="I90" s="26">
        <f>'Прил. 11АЛЬФА 2016'!H36</f>
        <v>38</v>
      </c>
      <c r="J90" s="26">
        <f>'Прил. 11АЛЬФА 2016'!I36</f>
        <v>37</v>
      </c>
      <c r="K90" s="26">
        <f>'Прил. 11АЛЬФА 2016'!J36</f>
        <v>340</v>
      </c>
      <c r="L90" s="26">
        <f>'Прил. 11АЛЬФА 2016'!K36</f>
        <v>267</v>
      </c>
      <c r="M90" s="26">
        <f>'Прил. 11АЛЬФА 2016'!L36</f>
        <v>771</v>
      </c>
      <c r="N90" s="26">
        <f>'Прил. 11АЛЬФА 2016'!M36</f>
        <v>840</v>
      </c>
      <c r="O90" s="26">
        <f>'Прил. 11АЛЬФА 2016'!N36</f>
        <v>207</v>
      </c>
      <c r="P90" s="26">
        <f>'Прил. 11АЛЬФА 2016'!O36</f>
        <v>626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31131</v>
      </c>
      <c r="E91" s="27">
        <f t="shared" si="13"/>
        <v>13877</v>
      </c>
      <c r="F91" s="27">
        <f t="shared" si="14"/>
        <v>17254</v>
      </c>
      <c r="G91" s="26">
        <f>'Прил. 11АЛЬФА 2016'!F29+'Прил. 11АЛЬФА 2016'!F30+'Прил. 11АЛЬФА 2016'!F31+'Прил. 11АЛЬФА 2016'!F32+'Прил. 11АЛЬФА 2016'!F24</f>
        <v>221</v>
      </c>
      <c r="H91" s="26">
        <f>'Прил. 11АЛЬФА 2016'!G29+'Прил. 11АЛЬФА 2016'!G30+'Прил. 11АЛЬФА 2016'!G31+'Прил. 11АЛЬФА 2016'!G32+'Прил. 11АЛЬФА 2016'!G24</f>
        <v>184</v>
      </c>
      <c r="I91" s="26">
        <f>'Прил. 11АЛЬФА 2016'!H29+'Прил. 11АЛЬФА 2016'!H30+'Прил. 11АЛЬФА 2016'!H31+'Прил. 11АЛЬФА 2016'!H32+'Прил. 11АЛЬФА 2016'!H24</f>
        <v>1173</v>
      </c>
      <c r="J91" s="26">
        <f>'Прил. 11АЛЬФА 2016'!I29+'Прил. 11АЛЬФА 2016'!I30+'Прил. 11АЛЬФА 2016'!I31+'Прил. 11АЛЬФА 2016'!I32+'Прил. 11АЛЬФА 2016'!I24</f>
        <v>1099</v>
      </c>
      <c r="K91" s="26">
        <f>'Прил. 11АЛЬФА 2016'!J29+'Прил. 11АЛЬФА 2016'!J30+'Прил. 11АЛЬФА 2016'!J31+'Прил. 11АЛЬФА 2016'!J32+'Прил. 11АЛЬФА 2016'!J24</f>
        <v>3513</v>
      </c>
      <c r="L91" s="26">
        <f>'Прил. 11АЛЬФА 2016'!K29+'Прил. 11АЛЬФА 2016'!K30+'Прил. 11АЛЬФА 2016'!K31+'Прил. 11АЛЬФА 2016'!K32+'Прил. 11АЛЬФА 2016'!K24</f>
        <v>3309</v>
      </c>
      <c r="M91" s="26">
        <f>'Прил. 11АЛЬФА 2016'!L29+'Прил. 11АЛЬФА 2016'!L30+'Прил. 11АЛЬФА 2016'!L31+'Прил. 11АЛЬФА 2016'!L32+'Прил. 11АЛЬФА 2016'!L24</f>
        <v>7776</v>
      </c>
      <c r="N91" s="26">
        <f>'Прил. 11АЛЬФА 2016'!M29+'Прил. 11АЛЬФА 2016'!M30+'Прил. 11АЛЬФА 2016'!M31+'Прил. 11АЛЬФА 2016'!M32+'Прил. 11АЛЬФА 2016'!M24</f>
        <v>9385</v>
      </c>
      <c r="O91" s="26">
        <f>'Прил. 11АЛЬФА 2016'!N29+'Прил. 11АЛЬФА 2016'!N30+'Прил. 11АЛЬФА 2016'!N31+'Прил. 11АЛЬФА 2016'!N32+'Прил. 11АЛЬФА 2016'!N24</f>
        <v>1194</v>
      </c>
      <c r="P91" s="26">
        <f>'Прил. 11АЛЬФА 2016'!O29+'Прил. 11АЛЬФА 2016'!O30+'Прил. 11АЛЬФА 2016'!O31+'Прил. 11АЛЬФА 2016'!O32+'Прил. 11АЛЬФА 2016'!O24</f>
        <v>3277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4"/>
      <c r="F97" s="104"/>
      <c r="G97" s="105"/>
      <c r="H97" s="105"/>
      <c r="I97" s="105"/>
      <c r="J97" s="105"/>
      <c r="K97" s="105"/>
      <c r="L97" s="105"/>
      <c r="M97" s="105"/>
    </row>
    <row r="98" spans="5:13" s="38" customFormat="1" ht="13.5" customHeight="1">
      <c r="E98" s="103" t="s">
        <v>60</v>
      </c>
      <c r="F98" s="103"/>
      <c r="G98" s="107" t="s">
        <v>61</v>
      </c>
      <c r="H98" s="107"/>
      <c r="I98" s="107"/>
      <c r="J98" s="107"/>
      <c r="K98" s="107"/>
      <c r="L98" s="107"/>
      <c r="M98" s="107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5"/>
      <c r="B100" s="105"/>
      <c r="C100" s="105"/>
      <c r="D100" s="105"/>
      <c r="E100" s="104"/>
      <c r="F100" s="104"/>
      <c r="G100" s="105"/>
      <c r="H100" s="105"/>
      <c r="I100" s="105"/>
      <c r="J100" s="105"/>
      <c r="K100" s="105"/>
      <c r="L100" s="105"/>
      <c r="M100" s="105"/>
    </row>
    <row r="101" spans="1:13" s="39" customFormat="1" ht="12">
      <c r="A101" s="107" t="s">
        <v>63</v>
      </c>
      <c r="B101" s="107"/>
      <c r="C101" s="107"/>
      <c r="D101" s="107"/>
      <c r="E101" s="103" t="s">
        <v>60</v>
      </c>
      <c r="F101" s="103"/>
      <c r="G101" s="107" t="s">
        <v>61</v>
      </c>
      <c r="H101" s="107"/>
      <c r="I101" s="107"/>
      <c r="J101" s="107"/>
      <c r="K101" s="107"/>
      <c r="L101" s="107"/>
      <c r="M101" s="107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A101:D101"/>
    <mergeCell ref="E101:F101"/>
    <mergeCell ref="G101:M101"/>
    <mergeCell ref="B15:B18"/>
    <mergeCell ref="G17:H17"/>
    <mergeCell ref="K17:L17"/>
    <mergeCell ref="I17:J17"/>
    <mergeCell ref="E97:F97"/>
    <mergeCell ref="G97:M97"/>
    <mergeCell ref="E98:F98"/>
    <mergeCell ref="G98:M98"/>
    <mergeCell ref="A100:D100"/>
    <mergeCell ref="E100:F100"/>
    <mergeCell ref="G100:M10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L58" sqref="L58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9" customFormat="1" ht="20.25">
      <c r="A9" s="91" t="s">
        <v>97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8:12" s="9" customFormat="1" ht="20.25">
      <c r="H10" s="10" t="s">
        <v>98</v>
      </c>
      <c r="I10" s="60" t="s">
        <v>184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93" t="s">
        <v>91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3:13" s="13" customFormat="1" ht="15.75">
      <c r="C13" s="94" t="s">
        <v>8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5" t="s">
        <v>9</v>
      </c>
      <c r="B15" s="95" t="s">
        <v>10</v>
      </c>
      <c r="C15" s="115" t="s">
        <v>99</v>
      </c>
      <c r="D15" s="108" t="s">
        <v>12</v>
      </c>
      <c r="E15" s="109"/>
      <c r="F15" s="122" t="s">
        <v>13</v>
      </c>
      <c r="G15" s="123"/>
      <c r="H15" s="123"/>
      <c r="I15" s="123"/>
      <c r="J15" s="123"/>
      <c r="K15" s="123"/>
      <c r="L15" s="123"/>
      <c r="M15" s="123"/>
      <c r="N15" s="123"/>
      <c r="O15" s="124"/>
    </row>
    <row r="16" spans="1:15" s="14" customFormat="1" ht="37.5" customHeight="1">
      <c r="A16" s="96"/>
      <c r="B16" s="96"/>
      <c r="C16" s="116"/>
      <c r="D16" s="110"/>
      <c r="E16" s="111"/>
      <c r="F16" s="127" t="s">
        <v>14</v>
      </c>
      <c r="G16" s="128"/>
      <c r="H16" s="128"/>
      <c r="I16" s="128"/>
      <c r="J16" s="128"/>
      <c r="K16" s="129"/>
      <c r="L16" s="118" t="s">
        <v>15</v>
      </c>
      <c r="M16" s="119"/>
      <c r="N16" s="120" t="s">
        <v>16</v>
      </c>
      <c r="O16" s="121"/>
    </row>
    <row r="17" spans="1:15" s="14" customFormat="1" ht="18.75" customHeight="1">
      <c r="A17" s="96"/>
      <c r="B17" s="96"/>
      <c r="C17" s="116"/>
      <c r="D17" s="112"/>
      <c r="E17" s="113"/>
      <c r="F17" s="125" t="s">
        <v>100</v>
      </c>
      <c r="G17" s="126"/>
      <c r="H17" s="125" t="s">
        <v>18</v>
      </c>
      <c r="I17" s="126"/>
      <c r="J17" s="125" t="s">
        <v>19</v>
      </c>
      <c r="K17" s="126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7"/>
      <c r="B18" s="97"/>
      <c r="C18" s="117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302756</v>
      </c>
      <c r="D20" s="56">
        <f>'Прил. 11 СОГАЗ 2016'!D20+'Прил. 11АЛЬФА 2016'!D20</f>
        <v>140085</v>
      </c>
      <c r="E20" s="56">
        <f>'Прил. 11 СОГАЗ 2016'!E20+'Прил. 11АЛЬФА 2016'!E20</f>
        <v>162671</v>
      </c>
      <c r="F20" s="56">
        <f>'Прил. 11 СОГАЗ 2016'!F20+'Прил. 11АЛЬФА 2016'!F20</f>
        <v>1485</v>
      </c>
      <c r="G20" s="56">
        <f>'Прил. 11 СОГАЗ 2016'!G20+'Прил. 11АЛЬФА 2016'!G20</f>
        <v>1340</v>
      </c>
      <c r="H20" s="56">
        <f>'Прил. 11 СОГАЗ 2016'!H20+'Прил. 11АЛЬФА 2016'!H20</f>
        <v>7014</v>
      </c>
      <c r="I20" s="56">
        <f>'Прил. 11 СОГАЗ 2016'!I20+'Прил. 11АЛЬФА 2016'!I20</f>
        <v>6703</v>
      </c>
      <c r="J20" s="56">
        <f>'Прил. 11 СОГАЗ 2016'!J20+'Прил. 11АЛЬФА 2016'!J20</f>
        <v>20801</v>
      </c>
      <c r="K20" s="56">
        <f>'Прил. 11 СОГАЗ 2016'!K20+'Прил. 11АЛЬФА 2016'!K20</f>
        <v>19447</v>
      </c>
      <c r="L20" s="56">
        <f>'Прил. 11 СОГАЗ 2016'!L20+'Прил. 11АЛЬФА 2016'!L20</f>
        <v>89302</v>
      </c>
      <c r="M20" s="56">
        <f>'Прил. 11 СОГАЗ 2016'!M20+'Прил. 11АЛЬФА 2016'!M20</f>
        <v>79033</v>
      </c>
      <c r="N20" s="56">
        <f>'Прил. 11 СОГАЗ 2016'!N20+'Прил. 11АЛЬФА 2016'!N20</f>
        <v>21483</v>
      </c>
      <c r="O20" s="56">
        <f>'Прил. 11 СОГАЗ 2016'!O20+'Прил. 11АЛЬФА 2016'!O20</f>
        <v>56148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8530</v>
      </c>
      <c r="D21" s="56">
        <f>'Прил. 11 СОГАЗ 2016'!D21+'Прил. 11АЛЬФА 2016'!D21</f>
        <v>4064</v>
      </c>
      <c r="E21" s="56">
        <f>'Прил. 11 СОГАЗ 2016'!E21+'Прил. 11АЛЬФА 2016'!E21</f>
        <v>4466</v>
      </c>
      <c r="F21" s="56">
        <f>'Прил. 11 СОГАЗ 2016'!F21+'Прил. 11АЛЬФА 2016'!F21</f>
        <v>42</v>
      </c>
      <c r="G21" s="56">
        <f>'Прил. 11 СОГАЗ 2016'!G21+'Прил. 11АЛЬФА 2016'!G21</f>
        <v>31</v>
      </c>
      <c r="H21" s="56">
        <f>'Прил. 11 СОГАЗ 2016'!H21+'Прил. 11АЛЬФА 2016'!H21</f>
        <v>240</v>
      </c>
      <c r="I21" s="56">
        <f>'Прил. 11 СОГАЗ 2016'!I21+'Прил. 11АЛЬФА 2016'!I21</f>
        <v>181</v>
      </c>
      <c r="J21" s="56">
        <f>'Прил. 11 СОГАЗ 2016'!J21+'Прил. 11АЛЬФА 2016'!J21</f>
        <v>682</v>
      </c>
      <c r="K21" s="56">
        <f>'Прил. 11 СОГАЗ 2016'!K21+'Прил. 11АЛЬФА 2016'!K21</f>
        <v>599</v>
      </c>
      <c r="L21" s="56">
        <f>'Прил. 11 СОГАЗ 2016'!L21+'Прил. 11АЛЬФА 2016'!L21</f>
        <v>2568</v>
      </c>
      <c r="M21" s="56">
        <f>'Прил. 11 СОГАЗ 2016'!M21+'Прил. 11АЛЬФА 2016'!M21</f>
        <v>2305</v>
      </c>
      <c r="N21" s="56">
        <f>'Прил. 11 СОГАЗ 2016'!N21+'Прил. 11АЛЬФА 2016'!N21</f>
        <v>532</v>
      </c>
      <c r="O21" s="56">
        <f>'Прил. 11 СОГАЗ 2016'!O21+'Прил. 11АЛЬФА 2016'!O21</f>
        <v>1350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50172</v>
      </c>
      <c r="D22" s="56">
        <f>'Прил. 11 СОГАЗ 2016'!D22+'Прил. 11АЛЬФА 2016'!D22</f>
        <v>21599</v>
      </c>
      <c r="E22" s="56">
        <f>'Прил. 11 СОГАЗ 2016'!E22+'Прил. 11АЛЬФА 2016'!E22</f>
        <v>28573</v>
      </c>
      <c r="F22" s="56">
        <f>'Прил. 11 СОГАЗ 2016'!F22+'Прил. 11АЛЬФА 2016'!F22</f>
        <v>345</v>
      </c>
      <c r="G22" s="56">
        <f>'Прил. 11 СОГАЗ 2016'!G22+'Прил. 11АЛЬФА 2016'!G22</f>
        <v>351</v>
      </c>
      <c r="H22" s="56">
        <f>'Прил. 11 СОГАЗ 2016'!H22+'Прил. 11АЛЬФА 2016'!H22</f>
        <v>1708</v>
      </c>
      <c r="I22" s="56">
        <f>'Прил. 11 СОГАЗ 2016'!I22+'Прил. 11АЛЬФА 2016'!I22</f>
        <v>1719</v>
      </c>
      <c r="J22" s="56">
        <f>'Прил. 11 СОГАЗ 2016'!J22+'Прил. 11АЛЬФА 2016'!J22</f>
        <v>4833</v>
      </c>
      <c r="K22" s="56">
        <f>'Прил. 11 СОГАЗ 2016'!K22+'Прил. 11АЛЬФА 2016'!K22</f>
        <v>4635</v>
      </c>
      <c r="L22" s="56">
        <f>'Прил. 11 СОГАЗ 2016'!L22+'Прил. 11АЛЬФА 2016'!L22</f>
        <v>12396</v>
      </c>
      <c r="M22" s="56">
        <f>'Прил. 11 СОГАЗ 2016'!M22+'Прил. 11АЛЬФА 2016'!M22</f>
        <v>15707</v>
      </c>
      <c r="N22" s="56">
        <f>'Прил. 11 СОГАЗ 2016'!N22+'Прил. 11АЛЬФА 2016'!N22</f>
        <v>2317</v>
      </c>
      <c r="O22" s="56">
        <f>'Прил. 11 СОГАЗ 2016'!O22+'Прил. 11АЛЬФА 2016'!O22</f>
        <v>6161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1464</v>
      </c>
      <c r="D24" s="56">
        <f>'Прил. 11 СОГАЗ 2016'!D24+'Прил. 11АЛЬФА 2016'!D24</f>
        <v>736</v>
      </c>
      <c r="E24" s="56">
        <f>'Прил. 11 СОГАЗ 2016'!E24+'Прил. 11АЛЬФА 2016'!E24</f>
        <v>728</v>
      </c>
      <c r="F24" s="56">
        <f>'Прил. 11 СОГАЗ 2016'!F24+'Прил. 11АЛЬФА 2016'!F24</f>
        <v>5</v>
      </c>
      <c r="G24" s="56">
        <f>'Прил. 11 СОГАЗ 2016'!G24+'Прил. 11АЛЬФА 2016'!G24</f>
        <v>3</v>
      </c>
      <c r="H24" s="56">
        <f>'Прил. 11 СОГАЗ 2016'!H24+'Прил. 11АЛЬФА 2016'!H24</f>
        <v>26</v>
      </c>
      <c r="I24" s="56">
        <f>'Прил. 11 СОГАЗ 2016'!I24+'Прил. 11АЛЬФА 2016'!I24</f>
        <v>27</v>
      </c>
      <c r="J24" s="56">
        <f>'Прил. 11 СОГАЗ 2016'!J24+'Прил. 11АЛЬФА 2016'!J24</f>
        <v>117</v>
      </c>
      <c r="K24" s="56">
        <f>'Прил. 11 СОГАЗ 2016'!K24+'Прил. 11АЛЬФА 2016'!K24</f>
        <v>125</v>
      </c>
      <c r="L24" s="56">
        <f>'Прил. 11 СОГАЗ 2016'!L24+'Прил. 11АЛЬФА 2016'!L24</f>
        <v>517</v>
      </c>
      <c r="M24" s="56">
        <f>'Прил. 11 СОГАЗ 2016'!M24+'Прил. 11АЛЬФА 2016'!M24</f>
        <v>415</v>
      </c>
      <c r="N24" s="56">
        <f>'Прил. 11 СОГАЗ 2016'!N24+'Прил. 11АЛЬФА 2016'!N24</f>
        <v>71</v>
      </c>
      <c r="O24" s="56">
        <f>'Прил. 11 СОГАЗ 2016'!O24+'Прил. 11АЛЬФА 2016'!O24</f>
        <v>158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41888</v>
      </c>
      <c r="D25" s="56">
        <f>'Прил. 11 СОГАЗ 2016'!D25+'Прил. 11АЛЬФА 2016'!D25</f>
        <v>20314</v>
      </c>
      <c r="E25" s="56">
        <f>'Прил. 11 СОГАЗ 2016'!E25+'Прил. 11АЛЬФА 2016'!E25</f>
        <v>21574</v>
      </c>
      <c r="F25" s="56">
        <f>'Прил. 11 СОГАЗ 2016'!F25+'Прил. 11АЛЬФА 2016'!F25</f>
        <v>167</v>
      </c>
      <c r="G25" s="56">
        <f>'Прил. 11 СОГАЗ 2016'!G25+'Прил. 11АЛЬФА 2016'!G25</f>
        <v>147</v>
      </c>
      <c r="H25" s="56">
        <f>'Прил. 11 СОГАЗ 2016'!H25+'Прил. 11АЛЬФА 2016'!H25</f>
        <v>881</v>
      </c>
      <c r="I25" s="56">
        <f>'Прил. 11 СОГАЗ 2016'!I25+'Прил. 11АЛЬФА 2016'!I25</f>
        <v>853</v>
      </c>
      <c r="J25" s="56">
        <f>'Прил. 11 СОГАЗ 2016'!J25+'Прил. 11АЛЬФА 2016'!J25</f>
        <v>2952</v>
      </c>
      <c r="K25" s="56">
        <f>'Прил. 11 СОГАЗ 2016'!K25+'Прил. 11АЛЬФА 2016'!K25</f>
        <v>2836</v>
      </c>
      <c r="L25" s="56">
        <f>'Прил. 11 СОГАЗ 2016'!L25+'Прил. 11АЛЬФА 2016'!L25</f>
        <v>13426</v>
      </c>
      <c r="M25" s="56">
        <f>'Прил. 11 СОГАЗ 2016'!M25+'Прил. 11АЛЬФА 2016'!M25</f>
        <v>10353</v>
      </c>
      <c r="N25" s="56">
        <f>'Прил. 11 СОГАЗ 2016'!N25+'Прил. 11АЛЬФА 2016'!N25</f>
        <v>2888</v>
      </c>
      <c r="O25" s="56">
        <f>'Прил. 11 СОГАЗ 2016'!O25+'Прил. 11АЛЬФА 2016'!O25</f>
        <v>7385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642</v>
      </c>
      <c r="D26" s="56">
        <f>'Прил. 11 СОГАЗ 2016'!D26+'Прил. 11АЛЬФА 2016'!D26</f>
        <v>325</v>
      </c>
      <c r="E26" s="56">
        <f>'Прил. 11 СОГАЗ 2016'!E26+'Прил. 11АЛЬФА 2016'!E26</f>
        <v>317</v>
      </c>
      <c r="F26" s="56">
        <f>'Прил. 11 СОГАЗ 2016'!F26+'Прил. 11АЛЬФА 2016'!F26</f>
        <v>3</v>
      </c>
      <c r="G26" s="56">
        <f>'Прил. 11 СОГАЗ 2016'!G26+'Прил. 11АЛЬФА 2016'!G26</f>
        <v>1</v>
      </c>
      <c r="H26" s="56">
        <f>'Прил. 11 СОГАЗ 2016'!H26+'Прил. 11АЛЬФА 2016'!H26</f>
        <v>11</v>
      </c>
      <c r="I26" s="56">
        <f>'Прил. 11 СОГАЗ 2016'!I26+'Прил. 11АЛЬФА 2016'!I26</f>
        <v>6</v>
      </c>
      <c r="J26" s="56">
        <f>'Прил. 11 СОГАЗ 2016'!J26+'Прил. 11АЛЬФА 2016'!J26</f>
        <v>35</v>
      </c>
      <c r="K26" s="56">
        <f>'Прил. 11 СОГАЗ 2016'!K26+'Прил. 11АЛЬФА 2016'!K26</f>
        <v>30</v>
      </c>
      <c r="L26" s="56">
        <f>'Прил. 11 СОГАЗ 2016'!L26+'Прил. 11АЛЬФА 2016'!L26</f>
        <v>228</v>
      </c>
      <c r="M26" s="56">
        <f>'Прил. 11 СОГАЗ 2016'!M26+'Прил. 11АЛЬФА 2016'!M26</f>
        <v>149</v>
      </c>
      <c r="N26" s="56">
        <f>'Прил. 11 СОГАЗ 2016'!N26+'Прил. 11АЛЬФА 2016'!N26</f>
        <v>48</v>
      </c>
      <c r="O26" s="56">
        <f>'Прил. 11 СОГАЗ 2016'!O26+'Прил. 11АЛЬФА 2016'!O26</f>
        <v>131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4430</v>
      </c>
      <c r="D27" s="56">
        <f>'Прил. 11 СОГАЗ 2016'!D27+'Прил. 11АЛЬФА 2016'!D27</f>
        <v>1948</v>
      </c>
      <c r="E27" s="56">
        <f>'Прил. 11 СОГАЗ 2016'!E27+'Прил. 11АЛЬФА 2016'!E27</f>
        <v>2482</v>
      </c>
      <c r="F27" s="56">
        <f>'Прил. 11 СОГАЗ 2016'!F27+'Прил. 11АЛЬФА 2016'!F27</f>
        <v>25</v>
      </c>
      <c r="G27" s="56">
        <f>'Прил. 11 СОГАЗ 2016'!G27+'Прил. 11АЛЬФА 2016'!G27</f>
        <v>34</v>
      </c>
      <c r="H27" s="56">
        <f>'Прил. 11 СОГАЗ 2016'!H27+'Прил. 11АЛЬФА 2016'!H27</f>
        <v>173</v>
      </c>
      <c r="I27" s="56">
        <f>'Прил. 11 СОГАЗ 2016'!I27+'Прил. 11АЛЬФА 2016'!I27</f>
        <v>159</v>
      </c>
      <c r="J27" s="56">
        <f>'Прил. 11 СОГАЗ 2016'!J27+'Прил. 11АЛЬФА 2016'!J27</f>
        <v>499</v>
      </c>
      <c r="K27" s="56">
        <f>'Прил. 11 СОГАЗ 2016'!K27+'Прил. 11АЛЬФА 2016'!K27</f>
        <v>495</v>
      </c>
      <c r="L27" s="56">
        <f>'Прил. 11 СОГАЗ 2016'!L27+'Прил. 11АЛЬФА 2016'!L27</f>
        <v>1125</v>
      </c>
      <c r="M27" s="56">
        <f>'Прил. 11 СОГАЗ 2016'!M27+'Прил. 11АЛЬФА 2016'!M27</f>
        <v>1408</v>
      </c>
      <c r="N27" s="56">
        <f>'Прил. 11 СОГАЗ 2016'!N27+'Прил. 11АЛЬФА 2016'!N27</f>
        <v>126</v>
      </c>
      <c r="O27" s="56">
        <f>'Прил. 11 СОГАЗ 2016'!O27+'Прил. 11АЛЬФА 2016'!O27</f>
        <v>386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33280</v>
      </c>
      <c r="D28" s="56">
        <f>'Прил. 11 СОГАЗ 2016'!D28+'Прил. 11АЛЬФА 2016'!D28</f>
        <v>15288</v>
      </c>
      <c r="E28" s="56">
        <f>'Прил. 11 СОГАЗ 2016'!E28+'Прил. 11АЛЬФА 2016'!E28</f>
        <v>17992</v>
      </c>
      <c r="F28" s="56">
        <f>'Прил. 11 СОГАЗ 2016'!F28+'Прил. 11АЛЬФА 2016'!F28</f>
        <v>201</v>
      </c>
      <c r="G28" s="56">
        <f>'Прил. 11 СОГАЗ 2016'!G28+'Прил. 11АЛЬФА 2016'!G28</f>
        <v>195</v>
      </c>
      <c r="H28" s="56">
        <f>'Прил. 11 СОГАЗ 2016'!H28+'Прил. 11АЛЬФА 2016'!H28</f>
        <v>984</v>
      </c>
      <c r="I28" s="56">
        <f>'Прил. 11 СОГАЗ 2016'!I28+'Прил. 11АЛЬФА 2016'!I28</f>
        <v>943</v>
      </c>
      <c r="J28" s="56">
        <f>'Прил. 11 СОГАЗ 2016'!J28+'Прил. 11АЛЬФА 2016'!J28</f>
        <v>2900</v>
      </c>
      <c r="K28" s="56">
        <f>'Прил. 11 СОГАЗ 2016'!K28+'Прил. 11АЛЬФА 2016'!K28</f>
        <v>2772</v>
      </c>
      <c r="L28" s="56">
        <f>'Прил. 11 СОГАЗ 2016'!L28+'Прил. 11АЛЬФА 2016'!L28</f>
        <v>9568</v>
      </c>
      <c r="M28" s="56">
        <f>'Прил. 11 СОГАЗ 2016'!M28+'Прил. 11АЛЬФА 2016'!M28</f>
        <v>9245</v>
      </c>
      <c r="N28" s="56">
        <f>'Прил. 11 СОГАЗ 2016'!N28+'Прил. 11АЛЬФА 2016'!N28</f>
        <v>1635</v>
      </c>
      <c r="O28" s="56">
        <f>'Прил. 11 СОГАЗ 2016'!O28+'Прил. 11АЛЬФА 2016'!O28</f>
        <v>4837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14939</v>
      </c>
      <c r="D29" s="56">
        <f>'Прил. 11 СОГАЗ 2016'!D29+'Прил. 11АЛЬФА 2016'!D29</f>
        <v>6608</v>
      </c>
      <c r="E29" s="56">
        <f>'Прил. 11 СОГАЗ 2016'!E29+'Прил. 11АЛЬФА 2016'!E29</f>
        <v>8331</v>
      </c>
      <c r="F29" s="56">
        <f>'Прил. 11 СОГАЗ 2016'!F29+'Прил. 11АЛЬФА 2016'!F29</f>
        <v>94</v>
      </c>
      <c r="G29" s="56">
        <f>'Прил. 11 СОГАЗ 2016'!G29+'Прил. 11АЛЬФА 2016'!G29</f>
        <v>83</v>
      </c>
      <c r="H29" s="56">
        <f>'Прил. 11 СОГАЗ 2016'!H29+'Прил. 11АЛЬФА 2016'!H29</f>
        <v>508</v>
      </c>
      <c r="I29" s="56">
        <f>'Прил. 11 СОГАЗ 2016'!I29+'Прил. 11АЛЬФА 2016'!I29</f>
        <v>472</v>
      </c>
      <c r="J29" s="56">
        <f>'Прил. 11 СОГАЗ 2016'!J29+'Прил. 11АЛЬФА 2016'!J29</f>
        <v>1553</v>
      </c>
      <c r="K29" s="56">
        <f>'Прил. 11 СОГАЗ 2016'!K29+'Прил. 11АЛЬФА 2016'!K29</f>
        <v>1402</v>
      </c>
      <c r="L29" s="56">
        <f>'Прил. 11 СОГАЗ 2016'!L29+'Прил. 11АЛЬФА 2016'!L29</f>
        <v>3767</v>
      </c>
      <c r="M29" s="56">
        <f>'Прил. 11 СОГАЗ 2016'!M29+'Прил. 11АЛЬФА 2016'!M29</f>
        <v>4471</v>
      </c>
      <c r="N29" s="56">
        <f>'Прил. 11 СОГАЗ 2016'!N29+'Прил. 11АЛЬФА 2016'!N29</f>
        <v>686</v>
      </c>
      <c r="O29" s="56">
        <f>'Прил. 11 СОГАЗ 2016'!O29+'Прил. 11АЛЬФА 2016'!O29</f>
        <v>1903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8681</v>
      </c>
      <c r="D30" s="56">
        <f>'Прил. 11 СОГАЗ 2016'!D30+'Прил. 11АЛЬФА 2016'!D30</f>
        <v>3537</v>
      </c>
      <c r="E30" s="56">
        <f>'Прил. 11 СОГАЗ 2016'!E30+'Прил. 11АЛЬФА 2016'!E30</f>
        <v>5144</v>
      </c>
      <c r="F30" s="56">
        <f>'Прил. 11 СОГАЗ 2016'!F30+'Прил. 11АЛЬФА 2016'!F30</f>
        <v>96</v>
      </c>
      <c r="G30" s="56">
        <f>'Прил. 11 СОГАЗ 2016'!G30+'Прил. 11АЛЬФА 2016'!G30</f>
        <v>77</v>
      </c>
      <c r="H30" s="56">
        <f>'Прил. 11 СОГАЗ 2016'!H30+'Прил. 11АЛЬФА 2016'!H30</f>
        <v>499</v>
      </c>
      <c r="I30" s="56">
        <f>'Прил. 11 СОГАЗ 2016'!I30+'Прил. 11АЛЬФА 2016'!I30</f>
        <v>463</v>
      </c>
      <c r="J30" s="56">
        <f>'Прил. 11 СОГАЗ 2016'!J30+'Прил. 11АЛЬФА 2016'!J30</f>
        <v>1061</v>
      </c>
      <c r="K30" s="56">
        <f>'Прил. 11 СОГАЗ 2016'!K30+'Прил. 11АЛЬФА 2016'!K30</f>
        <v>1020</v>
      </c>
      <c r="L30" s="56">
        <f>'Прил. 11 СОГАЗ 2016'!L30+'Прил. 11АЛЬФА 2016'!L30</f>
        <v>1711</v>
      </c>
      <c r="M30" s="56">
        <f>'Прил. 11 СОГАЗ 2016'!M30+'Прил. 11АЛЬФА 2016'!M30</f>
        <v>3079</v>
      </c>
      <c r="N30" s="56">
        <f>'Прил. 11 СОГАЗ 2016'!N30+'Прил. 11АЛЬФА 2016'!N30</f>
        <v>170</v>
      </c>
      <c r="O30" s="56">
        <f>'Прил. 11 СОГАЗ 2016'!O30+'Прил. 11АЛЬФА 2016'!O30</f>
        <v>505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13130</v>
      </c>
      <c r="D31" s="56">
        <f>'Прил. 11 СОГАЗ 2016'!D31+'Прил. 11АЛЬФА 2016'!D31</f>
        <v>6065</v>
      </c>
      <c r="E31" s="56">
        <f>'Прил. 11 СОГАЗ 2016'!E31+'Прил. 11АЛЬФА 2016'!E31</f>
        <v>7065</v>
      </c>
      <c r="F31" s="56">
        <f>'Прил. 11 СОГАЗ 2016'!F31+'Прил. 11АЛЬФА 2016'!F31</f>
        <v>78</v>
      </c>
      <c r="G31" s="56">
        <f>'Прил. 11 СОГАЗ 2016'!G31+'Прил. 11АЛЬФА 2016'!G31</f>
        <v>59</v>
      </c>
      <c r="H31" s="56">
        <f>'Прил. 11 СОГАЗ 2016'!H31+'Прил. 11АЛЬФА 2016'!H31</f>
        <v>411</v>
      </c>
      <c r="I31" s="56">
        <f>'Прил. 11 СОГАЗ 2016'!I31+'Прил. 11АЛЬФА 2016'!I31</f>
        <v>417</v>
      </c>
      <c r="J31" s="56">
        <f>'Прил. 11 СОГАЗ 2016'!J31+'Прил. 11АЛЬФА 2016'!J31</f>
        <v>1315</v>
      </c>
      <c r="K31" s="56">
        <f>'Прил. 11 СОГАЗ 2016'!K31+'Прил. 11АЛЬФА 2016'!K31</f>
        <v>1247</v>
      </c>
      <c r="L31" s="56">
        <f>'Прил. 11 СОГАЗ 2016'!L31+'Прил. 11АЛЬФА 2016'!L31</f>
        <v>3686</v>
      </c>
      <c r="M31" s="56">
        <f>'Прил. 11 СОГАЗ 2016'!M31+'Прил. 11АЛЬФА 2016'!M31</f>
        <v>3800</v>
      </c>
      <c r="N31" s="56">
        <f>'Прил. 11 СОГАЗ 2016'!N31+'Прил. 11АЛЬФА 2016'!N31</f>
        <v>575</v>
      </c>
      <c r="O31" s="56">
        <f>'Прил. 11 СОГАЗ 2016'!O31+'Прил. 11АЛЬФА 2016'!O31</f>
        <v>1542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7574</v>
      </c>
      <c r="D32" s="56">
        <f>'Прил. 11 СОГАЗ 2016'!D32+'Прил. 11АЛЬФА 2016'!D32</f>
        <v>3308</v>
      </c>
      <c r="E32" s="56">
        <f>'Прил. 11 СОГАЗ 2016'!E32+'Прил. 11АЛЬФА 2016'!E32</f>
        <v>4266</v>
      </c>
      <c r="F32" s="56">
        <f>'Прил. 11 СОГАЗ 2016'!F32+'Прил. 11АЛЬФА 2016'!F32</f>
        <v>58</v>
      </c>
      <c r="G32" s="56">
        <f>'Прил. 11 СОГАЗ 2016'!G32+'Прил. 11АЛЬФА 2016'!G32</f>
        <v>43</v>
      </c>
      <c r="H32" s="56">
        <f>'Прил. 11 СОГАЗ 2016'!H32+'Прил. 11АЛЬФА 2016'!H32</f>
        <v>326</v>
      </c>
      <c r="I32" s="56">
        <f>'Прил. 11 СОГАЗ 2016'!I32+'Прил. 11АЛЬФА 2016'!I32</f>
        <v>285</v>
      </c>
      <c r="J32" s="56">
        <f>'Прил. 11 СОГАЗ 2016'!J32+'Прил. 11АЛЬФА 2016'!J32</f>
        <v>782</v>
      </c>
      <c r="K32" s="56">
        <f>'Прил. 11 СОГАЗ 2016'!K32+'Прил. 11АЛЬФА 2016'!K32</f>
        <v>757</v>
      </c>
      <c r="L32" s="56">
        <f>'Прил. 11 СОГАЗ 2016'!L32+'Прил. 11АЛЬФА 2016'!L32</f>
        <v>1846</v>
      </c>
      <c r="M32" s="56">
        <f>'Прил. 11 СОГАЗ 2016'!M32+'Прил. 11АЛЬФА 2016'!M32</f>
        <v>2462</v>
      </c>
      <c r="N32" s="56">
        <f>'Прил. 11 СОГАЗ 2016'!N32+'Прил. 11АЛЬФА 2016'!N32</f>
        <v>296</v>
      </c>
      <c r="O32" s="56">
        <f>'Прил. 11 СОГАЗ 2016'!O32+'Прил. 11АЛЬФА 2016'!O32</f>
        <v>719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56494</v>
      </c>
      <c r="D33" s="56">
        <f>'Прил. 11 СОГАЗ 2016'!D33+'Прил. 11АЛЬФА 2016'!D33</f>
        <v>25836</v>
      </c>
      <c r="E33" s="56">
        <f>'Прил. 11 СОГАЗ 2016'!E33+'Прил. 11АЛЬФА 2016'!E33</f>
        <v>30658</v>
      </c>
      <c r="F33" s="56">
        <f>'Прил. 11 СОГАЗ 2016'!F33+'Прил. 11АЛЬФА 2016'!F33</f>
        <v>218</v>
      </c>
      <c r="G33" s="56">
        <f>'Прил. 11 СОГАЗ 2016'!G33+'Прил. 11АЛЬФА 2016'!G33</f>
        <v>261</v>
      </c>
      <c r="H33" s="56">
        <f>'Прил. 11 СОГАЗ 2016'!H33+'Прил. 11АЛЬФА 2016'!H33</f>
        <v>1225</v>
      </c>
      <c r="I33" s="56">
        <f>'Прил. 11 СОГАЗ 2016'!I33+'Прил. 11АЛЬФА 2016'!I33</f>
        <v>1078</v>
      </c>
      <c r="J33" s="56">
        <f>'Прил. 11 СОГАЗ 2016'!J33+'Прил. 11АЛЬФА 2016'!J33</f>
        <v>4069</v>
      </c>
      <c r="K33" s="56">
        <f>'Прил. 11 СОГАЗ 2016'!K33+'Прил. 11АЛЬФА 2016'!K33</f>
        <v>3902</v>
      </c>
      <c r="L33" s="56">
        <f>'Прил. 11 СОГАЗ 2016'!L33+'Прил. 11АЛЬФА 2016'!L33</f>
        <v>16268</v>
      </c>
      <c r="M33" s="56">
        <f>'Прил. 11 СОГАЗ 2016'!M33+'Прил. 11АЛЬФА 2016'!M33</f>
        <v>14263</v>
      </c>
      <c r="N33" s="56">
        <f>'Прил. 11 СОГАЗ 2016'!N33+'Прил. 11АЛЬФА 2016'!N33</f>
        <v>4056</v>
      </c>
      <c r="O33" s="56">
        <f>'Прил. 11 СОГАЗ 2016'!O33+'Прил. 11АЛЬФА 2016'!O33</f>
        <v>11154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31431</v>
      </c>
      <c r="D34" s="56">
        <f>'Прил. 11 СОГАЗ 2016'!D34+'Прил. 11АЛЬФА 2016'!D34</f>
        <v>14626</v>
      </c>
      <c r="E34" s="56">
        <f>'Прил. 11 СОГАЗ 2016'!E34+'Прил. 11АЛЬФА 2016'!E34</f>
        <v>16805</v>
      </c>
      <c r="F34" s="56">
        <f>'Прил. 11 СОГАЗ 2016'!F34+'Прил. 11АЛЬФА 2016'!F34</f>
        <v>118</v>
      </c>
      <c r="G34" s="56">
        <f>'Прил. 11 СОГАЗ 2016'!G34+'Прил. 11АЛЬФА 2016'!G34</f>
        <v>150</v>
      </c>
      <c r="H34" s="56">
        <f>'Прил. 11 СОГАЗ 2016'!H34+'Прил. 11АЛЬФА 2016'!H34</f>
        <v>695</v>
      </c>
      <c r="I34" s="56">
        <f>'Прил. 11 СОГАЗ 2016'!I34+'Прил. 11АЛЬФА 2016'!I34</f>
        <v>667</v>
      </c>
      <c r="J34" s="56">
        <f>'Прил. 11 СОГАЗ 2016'!J34+'Прил. 11АЛЬФА 2016'!J34</f>
        <v>2323</v>
      </c>
      <c r="K34" s="56">
        <f>'Прил. 11 СОГАЗ 2016'!K34+'Прил. 11АЛЬФА 2016'!K34</f>
        <v>2148</v>
      </c>
      <c r="L34" s="56">
        <f>'Прил. 11 СОГАЗ 2016'!L34+'Прил. 11АЛЬФА 2016'!L34</f>
        <v>9420</v>
      </c>
      <c r="M34" s="56">
        <f>'Прил. 11 СОГАЗ 2016'!M34+'Прил. 11АЛЬФА 2016'!M34</f>
        <v>7981</v>
      </c>
      <c r="N34" s="56">
        <f>'Прил. 11 СОГАЗ 2016'!N34+'Прил. 11АЛЬФА 2016'!N34</f>
        <v>2070</v>
      </c>
      <c r="O34" s="56">
        <f>'Прил. 11 СОГАЗ 2016'!O34+'Прил. 11АЛЬФА 2016'!O34</f>
        <v>5859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47194</v>
      </c>
      <c r="D35" s="56">
        <f>'Прил. 11 СОГАЗ 2016'!D35+'Прил. 11АЛЬФА 2016'!D35</f>
        <v>21858</v>
      </c>
      <c r="E35" s="56">
        <f>'Прил. 11 СОГАЗ 2016'!E35+'Прил. 11АЛЬФА 2016'!E35</f>
        <v>25336</v>
      </c>
      <c r="F35" s="56">
        <f>'Прил. 11 СОГАЗ 2016'!F35+'Прил. 11АЛЬФА 2016'!F35</f>
        <v>216</v>
      </c>
      <c r="G35" s="56">
        <f>'Прил. 11 СОГАЗ 2016'!G35+'Прил. 11АЛЬФА 2016'!G35</f>
        <v>178</v>
      </c>
      <c r="H35" s="56">
        <f>'Прил. 11 СОГАЗ 2016'!H35+'Прил. 11АЛЬФА 2016'!H35</f>
        <v>966</v>
      </c>
      <c r="I35" s="56">
        <f>'Прил. 11 СОГАЗ 2016'!I35+'Прил. 11АЛЬФА 2016'!I35</f>
        <v>976</v>
      </c>
      <c r="J35" s="56">
        <f>'Прил. 11 СОГАЗ 2016'!J35+'Прил. 11АЛЬФА 2016'!J35</f>
        <v>3510</v>
      </c>
      <c r="K35" s="56">
        <f>'Прил. 11 СОГАЗ 2016'!K35+'Прил. 11АЛЬФА 2016'!K35</f>
        <v>3218</v>
      </c>
      <c r="L35" s="56">
        <f>'Прил. 11 СОГАЗ 2016'!L35+'Прил. 11АЛЬФА 2016'!L35</f>
        <v>13478</v>
      </c>
      <c r="M35" s="56">
        <f>'Прил. 11 СОГАЗ 2016'!M35+'Прил. 11АЛЬФА 2016'!M35</f>
        <v>11438</v>
      </c>
      <c r="N35" s="56">
        <f>'Прил. 11 СОГАЗ 2016'!N35+'Прил. 11АЛЬФА 2016'!N35</f>
        <v>3688</v>
      </c>
      <c r="O35" s="56">
        <f>'Прил. 11 СОГАЗ 2016'!O35+'Прил. 11АЛЬФА 2016'!O35</f>
        <v>9526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17415</v>
      </c>
      <c r="D36" s="56">
        <f>'Прил. 11 СОГАЗ 2016'!D36+'Прил. 11АЛЬФА 2016'!D36</f>
        <v>8213</v>
      </c>
      <c r="E36" s="56">
        <f>'Прил. 11 СОГАЗ 2016'!E36+'Прил. 11АЛЬФА 2016'!E36</f>
        <v>9202</v>
      </c>
      <c r="F36" s="56">
        <f>'Прил. 11 СОГАЗ 2016'!F36+'Прил. 11АЛЬФА 2016'!F36</f>
        <v>97</v>
      </c>
      <c r="G36" s="56">
        <f>'Прил. 11 СОГАЗ 2016'!G36+'Прил. 11АЛЬФА 2016'!G36</f>
        <v>79</v>
      </c>
      <c r="H36" s="56">
        <f>'Прил. 11 СОГАЗ 2016'!H36+'Прил. 11АЛЬФА 2016'!H36</f>
        <v>412</v>
      </c>
      <c r="I36" s="56">
        <f>'Прил. 11 СОГАЗ 2016'!I36+'Прил. 11АЛЬФА 2016'!I36</f>
        <v>372</v>
      </c>
      <c r="J36" s="56">
        <f>'Прил. 11 СОГАЗ 2016'!J36+'Прил. 11АЛЬФА 2016'!J36</f>
        <v>1385</v>
      </c>
      <c r="K36" s="56">
        <f>'Прил. 11 СОГАЗ 2016'!K36+'Прил. 11АЛЬФА 2016'!K36</f>
        <v>1280</v>
      </c>
      <c r="L36" s="56">
        <f>'Прил. 11 СОГАЗ 2016'!L36+'Прил. 11АЛЬФА 2016'!L36</f>
        <v>5108</v>
      </c>
      <c r="M36" s="56">
        <f>'Прил. 11 СОГАЗ 2016'!M36+'Прил. 11АЛЬФА 2016'!M36</f>
        <v>4419</v>
      </c>
      <c r="N36" s="56">
        <f>'Прил. 11 СОГАЗ 2016'!N36+'Прил. 11АЛЬФА 2016'!N36</f>
        <v>1211</v>
      </c>
      <c r="O36" s="56">
        <f>'Прил. 11 СОГАЗ 2016'!O36+'Прил. 11АЛЬФА 2016'!O36</f>
        <v>3052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2255</v>
      </c>
      <c r="D37" s="56">
        <f>'Прил. 11 СОГАЗ 2016'!D37+'Прил. 11АЛЬФА 2016'!D37</f>
        <v>1072</v>
      </c>
      <c r="E37" s="56">
        <f>'Прил. 11 СОГАЗ 2016'!E37+'Прил. 11АЛЬФА 2016'!E37</f>
        <v>1183</v>
      </c>
      <c r="F37" s="56">
        <f>'Прил. 11 СОГАЗ 2016'!F37+'Прил. 11АЛЬФА 2016'!F37</f>
        <v>13</v>
      </c>
      <c r="G37" s="56">
        <f>'Прил. 11 СОГАЗ 2016'!G37+'Прил. 11АЛЬФА 2016'!G37</f>
        <v>11</v>
      </c>
      <c r="H37" s="56">
        <f>'Прил. 11 СОГАЗ 2016'!H37+'Прил. 11АЛЬФА 2016'!H37</f>
        <v>45</v>
      </c>
      <c r="I37" s="56">
        <f>'Прил. 11 СОГАЗ 2016'!I37+'Прил. 11АЛЬФА 2016'!I37</f>
        <v>35</v>
      </c>
      <c r="J37" s="56">
        <f>'Прил. 11 СОГАЗ 2016'!J37+'Прил. 11АЛЬФА 2016'!J37</f>
        <v>201</v>
      </c>
      <c r="K37" s="56">
        <f>'Прил. 11 СОГАЗ 2016'!K37+'Прил. 11АЛЬФА 2016'!K37</f>
        <v>182</v>
      </c>
      <c r="L37" s="56">
        <f>'Прил. 11 СОГАЗ 2016'!L37+'Прил. 11АЛЬФА 2016'!L37</f>
        <v>658</v>
      </c>
      <c r="M37" s="56">
        <f>'Прил. 11 СОГАЗ 2016'!M37+'Прил. 11АЛЬФА 2016'!M37</f>
        <v>530</v>
      </c>
      <c r="N37" s="56">
        <f>'Прил. 11 СОГАЗ 2016'!N37+'Прил. 11АЛЬФА 2016'!N37</f>
        <v>155</v>
      </c>
      <c r="O37" s="56">
        <f>'Прил. 11 СОГАЗ 2016'!O37+'Прил. 11АЛЬФА 2016'!O37</f>
        <v>425</v>
      </c>
    </row>
    <row r="38" spans="1:15" s="38" customFormat="1" ht="18.75">
      <c r="A38" s="53">
        <v>15</v>
      </c>
      <c r="B38" s="54" t="s">
        <v>123</v>
      </c>
      <c r="C38" s="55">
        <f t="shared" si="0"/>
        <v>5735</v>
      </c>
      <c r="D38" s="56">
        <f>'Прил. 11 СОГАЗ 2016'!D38+'Прил. 11АЛЬФА 2016'!D38</f>
        <v>2712</v>
      </c>
      <c r="E38" s="56">
        <f>'Прил. 11 СОГАЗ 2016'!E38+'Прил. 11АЛЬФА 2016'!E38</f>
        <v>3023</v>
      </c>
      <c r="F38" s="56">
        <f>'Прил. 11 СОГАЗ 2016'!F38+'Прил. 11АЛЬФА 2016'!F38</f>
        <v>20</v>
      </c>
      <c r="G38" s="56">
        <f>'Прил. 11 СОГАЗ 2016'!G38+'Прил. 11АЛЬФА 2016'!G38</f>
        <v>16</v>
      </c>
      <c r="H38" s="56">
        <f>'Прил. 11 СОГАЗ 2016'!H38+'Прил. 11АЛЬФА 2016'!H38</f>
        <v>94</v>
      </c>
      <c r="I38" s="56">
        <f>'Прил. 11 СОГАЗ 2016'!I38+'Прил. 11АЛЬФА 2016'!I38</f>
        <v>84</v>
      </c>
      <c r="J38" s="56">
        <f>'Прил. 11 СОГАЗ 2016'!J38+'Прил. 11АЛЬФА 2016'!J38</f>
        <v>354</v>
      </c>
      <c r="K38" s="56">
        <f>'Прил. 11 СОГАЗ 2016'!K38+'Прил. 11АЛЬФА 2016'!K38</f>
        <v>392</v>
      </c>
      <c r="L38" s="56">
        <f>'Прил. 11 СОГАЗ 2016'!L38+'Прил. 11АЛЬФА 2016'!L38</f>
        <v>1650</v>
      </c>
      <c r="M38" s="56">
        <f>'Прил. 11 СОГАЗ 2016'!M38+'Прил. 11АЛЬФА 2016'!M38</f>
        <v>1231</v>
      </c>
      <c r="N38" s="56">
        <f>'Прил. 11 СОГАЗ 2016'!N38+'Прил. 11АЛЬФА 2016'!N38</f>
        <v>594</v>
      </c>
      <c r="O38" s="56">
        <f>'Прил. 11 СОГАЗ 2016'!O38+'Прил. 11АЛЬФА 2016'!O38</f>
        <v>1300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46096</v>
      </c>
      <c r="D39" s="56">
        <f>'Прил. 11 СОГАЗ 2016'!D39+'Прил. 11АЛЬФА 2016'!D39</f>
        <v>21022</v>
      </c>
      <c r="E39" s="56">
        <f>'Прил. 11 СОГАЗ 2016'!E39+'Прил. 11АЛЬФА 2016'!E39</f>
        <v>25074</v>
      </c>
      <c r="F39" s="56">
        <f>'Прил. 11 СОГАЗ 2016'!F39+'Прил. 11АЛЬФА 2016'!F39</f>
        <v>201</v>
      </c>
      <c r="G39" s="56">
        <f>'Прил. 11 СОГАЗ 2016'!G39+'Прил. 11АЛЬФА 2016'!G39</f>
        <v>188</v>
      </c>
      <c r="H39" s="56">
        <f>'Прил. 11 СОГАЗ 2016'!H39+'Прил. 11АЛЬФА 2016'!H39</f>
        <v>1038</v>
      </c>
      <c r="I39" s="56">
        <f>'Прил. 11 СОГАЗ 2016'!I39+'Прил. 11АЛЬФА 2016'!I39</f>
        <v>957</v>
      </c>
      <c r="J39" s="56">
        <f>'Прил. 11 СОГАЗ 2016'!J39+'Прил. 11АЛЬФА 2016'!J39</f>
        <v>3589</v>
      </c>
      <c r="K39" s="56">
        <f>'Прил. 11 СОГАЗ 2016'!K39+'Прил. 11АЛЬФА 2016'!K39</f>
        <v>3320</v>
      </c>
      <c r="L39" s="56">
        <f>'Прил. 11 СОГАЗ 2016'!L39+'Прил. 11АЛЬФА 2016'!L39</f>
        <v>13052</v>
      </c>
      <c r="M39" s="56">
        <f>'Прил. 11 СОГАЗ 2016'!M39+'Прил. 11АЛЬФА 2016'!M39</f>
        <v>11676</v>
      </c>
      <c r="N39" s="56">
        <f>'Прил. 11 СОГАЗ 2016'!N39+'Прил. 11АЛЬФА 2016'!N39</f>
        <v>3142</v>
      </c>
      <c r="O39" s="56">
        <f>'Прил. 11 СОГАЗ 2016'!O39+'Прил. 11АЛЬФА 2016'!O39</f>
        <v>8933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28399</v>
      </c>
      <c r="D40" s="56">
        <f>'Прил. 11 СОГАЗ 2016'!D40+'Прил. 11АЛЬФА 2016'!D40</f>
        <v>12836</v>
      </c>
      <c r="E40" s="56">
        <f>'Прил. 11 СОГАЗ 2016'!E40+'Прил. 11АЛЬФА 2016'!E40</f>
        <v>15563</v>
      </c>
      <c r="F40" s="56">
        <f>'Прил. 11 СОГАЗ 2016'!F40+'Прил. 11АЛЬФА 2016'!F40</f>
        <v>150</v>
      </c>
      <c r="G40" s="56">
        <f>'Прил. 11 СОГАЗ 2016'!G40+'Прил. 11АЛЬФА 2016'!G40</f>
        <v>131</v>
      </c>
      <c r="H40" s="56">
        <f>'Прил. 11 СОГАЗ 2016'!H40+'Прил. 11АЛЬФА 2016'!H40</f>
        <v>679</v>
      </c>
      <c r="I40" s="56">
        <f>'Прил. 11 СОГАЗ 2016'!I40+'Прил. 11АЛЬФА 2016'!I40</f>
        <v>620</v>
      </c>
      <c r="J40" s="56">
        <f>'Прил. 11 СОГАЗ 2016'!J40+'Прил. 11АЛЬФА 2016'!J40</f>
        <v>2377</v>
      </c>
      <c r="K40" s="56">
        <f>'Прил. 11 СОГАЗ 2016'!K40+'Прил. 11АЛЬФА 2016'!K40</f>
        <v>2355</v>
      </c>
      <c r="L40" s="56">
        <f>'Прил. 11 СОГАЗ 2016'!L40+'Прил. 11АЛЬФА 2016'!L40</f>
        <v>7947</v>
      </c>
      <c r="M40" s="56">
        <f>'Прил. 11 СОГАЗ 2016'!M40+'Прил. 11АЛЬФА 2016'!M40</f>
        <v>7564</v>
      </c>
      <c r="N40" s="56">
        <f>'Прил. 11 СОГАЗ 2016'!N40+'Прил. 11АЛЬФА 2016'!N40</f>
        <v>1683</v>
      </c>
      <c r="O40" s="56">
        <f>'Прил. 11 СОГАЗ 2016'!O40+'Прил. 11АЛЬФА 2016'!O40</f>
        <v>4893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19704</v>
      </c>
      <c r="D41" s="56">
        <f>'Прил. 11 СОГАЗ 2016'!D41+'Прил. 11АЛЬФА 2016'!D41</f>
        <v>9165</v>
      </c>
      <c r="E41" s="56">
        <f>'Прил. 11 СОГАЗ 2016'!E41+'Прил. 11АЛЬФА 2016'!E41</f>
        <v>10539</v>
      </c>
      <c r="F41" s="56">
        <f>'Прил. 11 СОГАЗ 2016'!F41+'Прил. 11АЛЬФА 2016'!F41</f>
        <v>98</v>
      </c>
      <c r="G41" s="56">
        <f>'Прил. 11 СОГАЗ 2016'!G41+'Прил. 11АЛЬФА 2016'!G41</f>
        <v>64</v>
      </c>
      <c r="H41" s="56">
        <f>'Прил. 11 СОГАЗ 2016'!H41+'Прил. 11АЛЬФА 2016'!H41</f>
        <v>410</v>
      </c>
      <c r="I41" s="56">
        <f>'Прил. 11 СОГАЗ 2016'!I41+'Прил. 11АЛЬФА 2016'!I41</f>
        <v>416</v>
      </c>
      <c r="J41" s="56">
        <f>'Прил. 11 СОГАЗ 2016'!J41+'Прил. 11АЛЬФА 2016'!J41</f>
        <v>1424</v>
      </c>
      <c r="K41" s="56">
        <f>'Прил. 11 СОГАЗ 2016'!K41+'Прил. 11АЛЬФА 2016'!K41</f>
        <v>1352</v>
      </c>
      <c r="L41" s="56">
        <f>'Прил. 11 СОГАЗ 2016'!L41+'Прил. 11АЛЬФА 2016'!L41</f>
        <v>5733</v>
      </c>
      <c r="M41" s="56">
        <f>'Прил. 11 СОГАЗ 2016'!M41+'Прил. 11АЛЬФА 2016'!M41</f>
        <v>4776</v>
      </c>
      <c r="N41" s="56">
        <f>'Прил. 11 СОГАЗ 2016'!N41+'Прил. 11АЛЬФА 2016'!N41</f>
        <v>1500</v>
      </c>
      <c r="O41" s="56">
        <f>'Прил. 11 СОГАЗ 2016'!O41+'Прил. 11АЛЬФА 2016'!O41</f>
        <v>3931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10877</v>
      </c>
      <c r="D42" s="56">
        <f>'Прил. 11 СОГАЗ 2016'!D42+'Прил. 11АЛЬФА 2016'!D42</f>
        <v>5382</v>
      </c>
      <c r="E42" s="56">
        <f>'Прил. 11 СОГАЗ 2016'!E42+'Прил. 11АЛЬФА 2016'!E42</f>
        <v>5495</v>
      </c>
      <c r="F42" s="56">
        <f>'Прил. 11 СОГАЗ 2016'!F42+'Прил. 11АЛЬФА 2016'!F42</f>
        <v>36</v>
      </c>
      <c r="G42" s="56">
        <f>'Прил. 11 СОГАЗ 2016'!G42+'Прил. 11АЛЬФА 2016'!G42</f>
        <v>37</v>
      </c>
      <c r="H42" s="56">
        <f>'Прил. 11 СОГАЗ 2016'!H42+'Прил. 11АЛЬФА 2016'!H42</f>
        <v>241</v>
      </c>
      <c r="I42" s="56">
        <f>'Прил. 11 СОГАЗ 2016'!I42+'Прил. 11АЛЬФА 2016'!I42</f>
        <v>208</v>
      </c>
      <c r="J42" s="56">
        <f>'Прил. 11 СОГАЗ 2016'!J42+'Прил. 11АЛЬФА 2016'!J42</f>
        <v>788</v>
      </c>
      <c r="K42" s="56">
        <f>'Прил. 11 СОГАЗ 2016'!K42+'Прил. 11АЛЬФА 2016'!K42</f>
        <v>761</v>
      </c>
      <c r="L42" s="56">
        <f>'Прил. 11 СОГАЗ 2016'!L42+'Прил. 11АЛЬФА 2016'!L42</f>
        <v>3531</v>
      </c>
      <c r="M42" s="56">
        <f>'Прил. 11 СОГАЗ 2016'!M42+'Прил. 11АЛЬФА 2016'!M42</f>
        <v>2460</v>
      </c>
      <c r="N42" s="56">
        <f>'Прил. 11 СОГАЗ 2016'!N42+'Прил. 11АЛЬФА 2016'!N42</f>
        <v>786</v>
      </c>
      <c r="O42" s="56">
        <f>'Прил. 11 СОГАЗ 2016'!O42+'Прил. 11АЛЬФА 2016'!O42</f>
        <v>2029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741659</v>
      </c>
      <c r="D43" s="55">
        <f t="shared" si="2"/>
        <v>341138</v>
      </c>
      <c r="E43" s="55">
        <f t="shared" si="2"/>
        <v>400521</v>
      </c>
      <c r="F43" s="55">
        <f t="shared" si="2"/>
        <v>3708</v>
      </c>
      <c r="G43" s="55">
        <f t="shared" si="2"/>
        <v>3436</v>
      </c>
      <c r="H43" s="55">
        <f t="shared" si="2"/>
        <v>18290</v>
      </c>
      <c r="I43" s="55">
        <f t="shared" si="2"/>
        <v>17419</v>
      </c>
      <c r="J43" s="55">
        <f t="shared" si="2"/>
        <v>56632</v>
      </c>
      <c r="K43" s="55">
        <f t="shared" si="2"/>
        <v>53464</v>
      </c>
      <c r="L43" s="55">
        <f t="shared" si="2"/>
        <v>213531</v>
      </c>
      <c r="M43" s="55">
        <f t="shared" si="2"/>
        <v>195781</v>
      </c>
      <c r="N43" s="55">
        <f t="shared" si="2"/>
        <v>48977</v>
      </c>
      <c r="O43" s="55">
        <f t="shared" si="2"/>
        <v>130421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5" t="s">
        <v>129</v>
      </c>
      <c r="F46" s="105"/>
      <c r="G46" s="105"/>
      <c r="H46" s="105"/>
      <c r="I46" s="105"/>
    </row>
    <row r="47" spans="4:9" s="38" customFormat="1" ht="13.5" customHeight="1">
      <c r="D47" s="39" t="s">
        <v>60</v>
      </c>
      <c r="E47" s="107" t="s">
        <v>61</v>
      </c>
      <c r="F47" s="107"/>
      <c r="G47" s="107"/>
      <c r="H47" s="107"/>
      <c r="I47" s="107"/>
    </row>
    <row r="48" s="38" customFormat="1" ht="22.5" customHeight="1">
      <c r="A48" s="12" t="s">
        <v>62</v>
      </c>
    </row>
    <row r="49" spans="1:9" s="38" customFormat="1" ht="21" customHeight="1">
      <c r="A49" s="105" t="s">
        <v>59</v>
      </c>
      <c r="B49" s="105"/>
      <c r="C49" s="105"/>
      <c r="E49" s="105" t="s">
        <v>129</v>
      </c>
      <c r="F49" s="105"/>
      <c r="G49" s="105"/>
      <c r="H49" s="105"/>
      <c r="I49" s="105"/>
    </row>
    <row r="50" spans="1:9" s="39" customFormat="1" ht="12">
      <c r="A50" s="107" t="s">
        <v>63</v>
      </c>
      <c r="B50" s="107"/>
      <c r="C50" s="107"/>
      <c r="D50" s="39" t="s">
        <v>60</v>
      </c>
      <c r="E50" s="107" t="s">
        <v>61</v>
      </c>
      <c r="F50" s="107"/>
      <c r="G50" s="107"/>
      <c r="H50" s="107"/>
      <c r="I50" s="107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9" customFormat="1" ht="20.25">
      <c r="A9" s="91" t="s">
        <v>97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8:12" s="9" customFormat="1" ht="20.25">
      <c r="H10" s="10" t="s">
        <v>98</v>
      </c>
      <c r="I10" s="60" t="s">
        <v>184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93" t="s">
        <v>92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3:13" s="13" customFormat="1" ht="15.75">
      <c r="C13" s="94" t="s">
        <v>8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5" t="s">
        <v>9</v>
      </c>
      <c r="B15" s="95" t="s">
        <v>10</v>
      </c>
      <c r="C15" s="115" t="s">
        <v>99</v>
      </c>
      <c r="D15" s="108" t="s">
        <v>12</v>
      </c>
      <c r="E15" s="109"/>
      <c r="F15" s="122" t="s">
        <v>13</v>
      </c>
      <c r="G15" s="123"/>
      <c r="H15" s="123"/>
      <c r="I15" s="123"/>
      <c r="J15" s="123"/>
      <c r="K15" s="123"/>
      <c r="L15" s="123"/>
      <c r="M15" s="123"/>
      <c r="N15" s="123"/>
      <c r="O15" s="124"/>
    </row>
    <row r="16" spans="1:15" s="14" customFormat="1" ht="37.5" customHeight="1">
      <c r="A16" s="96"/>
      <c r="B16" s="96"/>
      <c r="C16" s="116"/>
      <c r="D16" s="110"/>
      <c r="E16" s="111"/>
      <c r="F16" s="127" t="s">
        <v>14</v>
      </c>
      <c r="G16" s="128"/>
      <c r="H16" s="128"/>
      <c r="I16" s="128"/>
      <c r="J16" s="128"/>
      <c r="K16" s="129"/>
      <c r="L16" s="118" t="s">
        <v>15</v>
      </c>
      <c r="M16" s="119"/>
      <c r="N16" s="120" t="s">
        <v>16</v>
      </c>
      <c r="O16" s="121"/>
    </row>
    <row r="17" spans="1:15" s="14" customFormat="1" ht="18.75" customHeight="1">
      <c r="A17" s="96"/>
      <c r="B17" s="96"/>
      <c r="C17" s="116"/>
      <c r="D17" s="112"/>
      <c r="E17" s="113"/>
      <c r="F17" s="125" t="s">
        <v>100</v>
      </c>
      <c r="G17" s="126"/>
      <c r="H17" s="125" t="s">
        <v>18</v>
      </c>
      <c r="I17" s="126"/>
      <c r="J17" s="125" t="s">
        <v>19</v>
      </c>
      <c r="K17" s="126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7"/>
      <c r="B18" s="97"/>
      <c r="C18" s="117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239527</v>
      </c>
      <c r="D20" s="56">
        <f aca="true" t="shared" si="1" ref="D20:D42">F20+H20+J20+L20+N20</f>
        <v>109752</v>
      </c>
      <c r="E20" s="56">
        <f aca="true" t="shared" si="2" ref="E20:E42">G20+I20+K20+M20+O20</f>
        <v>129775</v>
      </c>
      <c r="F20" s="56">
        <v>1217</v>
      </c>
      <c r="G20" s="56">
        <v>1110</v>
      </c>
      <c r="H20" s="56">
        <v>5691</v>
      </c>
      <c r="I20" s="56">
        <v>5476</v>
      </c>
      <c r="J20" s="56">
        <v>17327</v>
      </c>
      <c r="K20" s="56">
        <v>16059</v>
      </c>
      <c r="L20" s="56">
        <v>68205</v>
      </c>
      <c r="M20" s="56">
        <v>61437</v>
      </c>
      <c r="N20" s="56">
        <v>17312</v>
      </c>
      <c r="O20" s="56">
        <v>45693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4697</v>
      </c>
      <c r="D21" s="56">
        <f t="shared" si="1"/>
        <v>2204</v>
      </c>
      <c r="E21" s="56">
        <f t="shared" si="2"/>
        <v>2493</v>
      </c>
      <c r="F21" s="56">
        <v>33</v>
      </c>
      <c r="G21" s="56">
        <v>24</v>
      </c>
      <c r="H21" s="56">
        <v>135</v>
      </c>
      <c r="I21" s="56">
        <v>107</v>
      </c>
      <c r="J21" s="56">
        <v>347</v>
      </c>
      <c r="K21" s="56">
        <v>291</v>
      </c>
      <c r="L21" s="56">
        <v>1376</v>
      </c>
      <c r="M21" s="56">
        <v>1296</v>
      </c>
      <c r="N21" s="56">
        <v>313</v>
      </c>
      <c r="O21" s="56">
        <v>775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25833</v>
      </c>
      <c r="D22" s="56">
        <f t="shared" si="1"/>
        <v>10991</v>
      </c>
      <c r="E22" s="56">
        <f t="shared" si="2"/>
        <v>14842</v>
      </c>
      <c r="F22" s="56">
        <v>196</v>
      </c>
      <c r="G22" s="56">
        <v>209</v>
      </c>
      <c r="H22" s="56">
        <v>977</v>
      </c>
      <c r="I22" s="56">
        <v>1016</v>
      </c>
      <c r="J22" s="56">
        <v>2240</v>
      </c>
      <c r="K22" s="56">
        <v>2141</v>
      </c>
      <c r="L22" s="56">
        <v>6313</v>
      </c>
      <c r="M22" s="56">
        <v>8372</v>
      </c>
      <c r="N22" s="56">
        <v>1265</v>
      </c>
      <c r="O22" s="56">
        <v>3104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71</v>
      </c>
      <c r="D24" s="56">
        <f t="shared" si="1"/>
        <v>42</v>
      </c>
      <c r="E24" s="56">
        <f t="shared" si="2"/>
        <v>29</v>
      </c>
      <c r="F24" s="56">
        <v>0</v>
      </c>
      <c r="G24" s="56">
        <v>0</v>
      </c>
      <c r="H24" s="56">
        <v>2</v>
      </c>
      <c r="I24" s="56">
        <v>0</v>
      </c>
      <c r="J24" s="56">
        <v>4</v>
      </c>
      <c r="K24" s="56">
        <v>4</v>
      </c>
      <c r="L24" s="56">
        <v>34</v>
      </c>
      <c r="M24" s="56">
        <v>19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38685</v>
      </c>
      <c r="D25" s="56">
        <f t="shared" si="1"/>
        <v>18262</v>
      </c>
      <c r="E25" s="56">
        <f t="shared" si="2"/>
        <v>20423</v>
      </c>
      <c r="F25" s="56">
        <v>166</v>
      </c>
      <c r="G25" s="56">
        <v>142</v>
      </c>
      <c r="H25" s="56">
        <v>862</v>
      </c>
      <c r="I25" s="56">
        <v>838</v>
      </c>
      <c r="J25" s="56">
        <v>2836</v>
      </c>
      <c r="K25" s="56">
        <v>2728</v>
      </c>
      <c r="L25" s="56">
        <v>11657</v>
      </c>
      <c r="M25" s="56">
        <v>9657</v>
      </c>
      <c r="N25" s="56">
        <v>2741</v>
      </c>
      <c r="O25" s="56">
        <v>7058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622</v>
      </c>
      <c r="D26" s="56">
        <f t="shared" si="1"/>
        <v>313</v>
      </c>
      <c r="E26" s="56">
        <f t="shared" si="2"/>
        <v>309</v>
      </c>
      <c r="F26" s="56">
        <v>3</v>
      </c>
      <c r="G26" s="56">
        <v>1</v>
      </c>
      <c r="H26" s="56">
        <v>11</v>
      </c>
      <c r="I26" s="56">
        <v>6</v>
      </c>
      <c r="J26" s="56">
        <v>34</v>
      </c>
      <c r="K26" s="56">
        <v>30</v>
      </c>
      <c r="L26" s="56">
        <v>217</v>
      </c>
      <c r="M26" s="56">
        <v>145</v>
      </c>
      <c r="N26" s="56">
        <v>48</v>
      </c>
      <c r="O26" s="56">
        <v>127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611</v>
      </c>
      <c r="D27" s="56">
        <f t="shared" si="1"/>
        <v>276</v>
      </c>
      <c r="E27" s="56">
        <f t="shared" si="2"/>
        <v>335</v>
      </c>
      <c r="F27" s="56">
        <v>1</v>
      </c>
      <c r="G27" s="56">
        <v>1</v>
      </c>
      <c r="H27" s="56">
        <v>8</v>
      </c>
      <c r="I27" s="56">
        <v>7</v>
      </c>
      <c r="J27" s="56">
        <v>56</v>
      </c>
      <c r="K27" s="56">
        <v>53</v>
      </c>
      <c r="L27" s="56">
        <v>176</v>
      </c>
      <c r="M27" s="56">
        <v>195</v>
      </c>
      <c r="N27" s="56">
        <v>35</v>
      </c>
      <c r="O27" s="56">
        <v>79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32901</v>
      </c>
      <c r="D28" s="56">
        <f t="shared" si="1"/>
        <v>15012</v>
      </c>
      <c r="E28" s="56">
        <f t="shared" si="2"/>
        <v>17889</v>
      </c>
      <c r="F28" s="56">
        <v>199</v>
      </c>
      <c r="G28" s="56">
        <v>195</v>
      </c>
      <c r="H28" s="56">
        <v>982</v>
      </c>
      <c r="I28" s="56">
        <v>941</v>
      </c>
      <c r="J28" s="56">
        <v>2892</v>
      </c>
      <c r="K28" s="56">
        <v>2756</v>
      </c>
      <c r="L28" s="56">
        <v>9322</v>
      </c>
      <c r="M28" s="56">
        <v>9179</v>
      </c>
      <c r="N28" s="56">
        <v>1617</v>
      </c>
      <c r="O28" s="56">
        <v>4818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5373</v>
      </c>
      <c r="D29" s="56">
        <f t="shared" si="1"/>
        <v>2304</v>
      </c>
      <c r="E29" s="56">
        <f t="shared" si="2"/>
        <v>3069</v>
      </c>
      <c r="F29" s="56">
        <v>41</v>
      </c>
      <c r="G29" s="56">
        <v>32</v>
      </c>
      <c r="H29" s="56">
        <v>227</v>
      </c>
      <c r="I29" s="56">
        <v>198</v>
      </c>
      <c r="J29" s="56">
        <v>481</v>
      </c>
      <c r="K29" s="56">
        <v>502</v>
      </c>
      <c r="L29" s="56">
        <v>1330</v>
      </c>
      <c r="M29" s="56">
        <v>1703</v>
      </c>
      <c r="N29" s="56">
        <v>225</v>
      </c>
      <c r="O29" s="56">
        <v>634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4034</v>
      </c>
      <c r="D30" s="56">
        <f t="shared" si="1"/>
        <v>1608</v>
      </c>
      <c r="E30" s="56">
        <f t="shared" si="2"/>
        <v>2426</v>
      </c>
      <c r="F30" s="56">
        <v>64</v>
      </c>
      <c r="G30" s="56">
        <v>47</v>
      </c>
      <c r="H30" s="56">
        <v>268</v>
      </c>
      <c r="I30" s="56">
        <v>256</v>
      </c>
      <c r="J30" s="56">
        <v>399</v>
      </c>
      <c r="K30" s="56">
        <v>322</v>
      </c>
      <c r="L30" s="56">
        <v>792</v>
      </c>
      <c r="M30" s="56">
        <v>1545</v>
      </c>
      <c r="N30" s="56">
        <v>85</v>
      </c>
      <c r="O30" s="56">
        <v>256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3977</v>
      </c>
      <c r="D31" s="56">
        <f t="shared" si="1"/>
        <v>1888</v>
      </c>
      <c r="E31" s="56">
        <f t="shared" si="2"/>
        <v>2089</v>
      </c>
      <c r="F31" s="56">
        <v>3</v>
      </c>
      <c r="G31" s="56">
        <v>1</v>
      </c>
      <c r="H31" s="56">
        <v>93</v>
      </c>
      <c r="I31" s="56">
        <v>98</v>
      </c>
      <c r="J31" s="56">
        <v>326</v>
      </c>
      <c r="K31" s="56">
        <v>309</v>
      </c>
      <c r="L31" s="56">
        <v>1244</v>
      </c>
      <c r="M31" s="56">
        <v>1187</v>
      </c>
      <c r="N31" s="56">
        <v>222</v>
      </c>
      <c r="O31" s="56">
        <v>494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1202</v>
      </c>
      <c r="D32" s="56">
        <f t="shared" si="1"/>
        <v>535</v>
      </c>
      <c r="E32" s="56">
        <f t="shared" si="2"/>
        <v>667</v>
      </c>
      <c r="F32" s="56">
        <v>2</v>
      </c>
      <c r="G32" s="56">
        <v>1</v>
      </c>
      <c r="H32" s="56">
        <v>7</v>
      </c>
      <c r="I32" s="56">
        <v>13</v>
      </c>
      <c r="J32" s="56">
        <v>105</v>
      </c>
      <c r="K32" s="56">
        <v>105</v>
      </c>
      <c r="L32" s="56">
        <v>351</v>
      </c>
      <c r="M32" s="56">
        <v>388</v>
      </c>
      <c r="N32" s="56">
        <v>70</v>
      </c>
      <c r="O32" s="56">
        <v>160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28525</v>
      </c>
      <c r="D33" s="56">
        <f t="shared" si="1"/>
        <v>13446</v>
      </c>
      <c r="E33" s="56">
        <f t="shared" si="2"/>
        <v>15079</v>
      </c>
      <c r="F33" s="56">
        <v>126</v>
      </c>
      <c r="G33" s="56">
        <v>158</v>
      </c>
      <c r="H33" s="56">
        <v>657</v>
      </c>
      <c r="I33" s="56">
        <v>588</v>
      </c>
      <c r="J33" s="56">
        <v>1675</v>
      </c>
      <c r="K33" s="56">
        <v>1607</v>
      </c>
      <c r="L33" s="56">
        <v>8972</v>
      </c>
      <c r="M33" s="56">
        <v>7504</v>
      </c>
      <c r="N33" s="56">
        <v>2016</v>
      </c>
      <c r="O33" s="56">
        <v>5222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20309</v>
      </c>
      <c r="D34" s="56">
        <f t="shared" si="1"/>
        <v>9861</v>
      </c>
      <c r="E34" s="56">
        <f t="shared" si="2"/>
        <v>10448</v>
      </c>
      <c r="F34" s="56">
        <v>76</v>
      </c>
      <c r="G34" s="56">
        <v>97</v>
      </c>
      <c r="H34" s="56">
        <v>484</v>
      </c>
      <c r="I34" s="56">
        <v>468</v>
      </c>
      <c r="J34" s="56">
        <v>1389</v>
      </c>
      <c r="K34" s="56">
        <v>1288</v>
      </c>
      <c r="L34" s="56">
        <v>6627</v>
      </c>
      <c r="M34" s="56">
        <v>5274</v>
      </c>
      <c r="N34" s="56">
        <v>1285</v>
      </c>
      <c r="O34" s="56">
        <v>3321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2933</v>
      </c>
      <c r="D35" s="56">
        <f t="shared" si="1"/>
        <v>1507</v>
      </c>
      <c r="E35" s="56">
        <f t="shared" si="2"/>
        <v>1426</v>
      </c>
      <c r="F35" s="56">
        <v>2</v>
      </c>
      <c r="G35" s="56">
        <v>1</v>
      </c>
      <c r="H35" s="56">
        <v>21</v>
      </c>
      <c r="I35" s="56">
        <v>11</v>
      </c>
      <c r="J35" s="56">
        <v>123</v>
      </c>
      <c r="K35" s="56">
        <v>124</v>
      </c>
      <c r="L35" s="56">
        <v>1150</v>
      </c>
      <c r="M35" s="56">
        <v>831</v>
      </c>
      <c r="N35" s="56">
        <v>211</v>
      </c>
      <c r="O35" s="56">
        <v>459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14288</v>
      </c>
      <c r="D36" s="56">
        <f t="shared" si="1"/>
        <v>6857</v>
      </c>
      <c r="E36" s="56">
        <f t="shared" si="2"/>
        <v>7431</v>
      </c>
      <c r="F36" s="56">
        <v>97</v>
      </c>
      <c r="G36" s="56">
        <v>78</v>
      </c>
      <c r="H36" s="56">
        <v>374</v>
      </c>
      <c r="I36" s="56">
        <v>335</v>
      </c>
      <c r="J36" s="56">
        <v>1045</v>
      </c>
      <c r="K36" s="56">
        <v>1013</v>
      </c>
      <c r="L36" s="56">
        <v>4337</v>
      </c>
      <c r="M36" s="56">
        <v>3579</v>
      </c>
      <c r="N36" s="56">
        <v>1004</v>
      </c>
      <c r="O36" s="56">
        <v>2426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1671</v>
      </c>
      <c r="D37" s="56">
        <f t="shared" si="1"/>
        <v>790</v>
      </c>
      <c r="E37" s="56">
        <f t="shared" si="2"/>
        <v>881</v>
      </c>
      <c r="F37" s="56">
        <v>13</v>
      </c>
      <c r="G37" s="56">
        <v>11</v>
      </c>
      <c r="H37" s="56">
        <v>37</v>
      </c>
      <c r="I37" s="56">
        <v>30</v>
      </c>
      <c r="J37" s="56">
        <v>130</v>
      </c>
      <c r="K37" s="56">
        <v>130</v>
      </c>
      <c r="L37" s="56">
        <v>491</v>
      </c>
      <c r="M37" s="56">
        <v>402</v>
      </c>
      <c r="N37" s="56">
        <v>119</v>
      </c>
      <c r="O37" s="56">
        <v>308</v>
      </c>
    </row>
    <row r="38" spans="1:15" s="38" customFormat="1" ht="18.75">
      <c r="A38" s="53">
        <v>15</v>
      </c>
      <c r="B38" s="54" t="s">
        <v>123</v>
      </c>
      <c r="C38" s="55">
        <f t="shared" si="0"/>
        <v>167</v>
      </c>
      <c r="D38" s="56">
        <f t="shared" si="1"/>
        <v>99</v>
      </c>
      <c r="E38" s="56">
        <f t="shared" si="2"/>
        <v>68</v>
      </c>
      <c r="F38" s="56">
        <v>1</v>
      </c>
      <c r="G38" s="56">
        <v>0</v>
      </c>
      <c r="H38" s="56">
        <v>1</v>
      </c>
      <c r="I38" s="56">
        <v>3</v>
      </c>
      <c r="J38" s="56">
        <v>7</v>
      </c>
      <c r="K38" s="56">
        <v>7</v>
      </c>
      <c r="L38" s="56">
        <v>81</v>
      </c>
      <c r="M38" s="56">
        <v>48</v>
      </c>
      <c r="N38" s="56">
        <v>9</v>
      </c>
      <c r="O38" s="56">
        <v>10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19364</v>
      </c>
      <c r="D39" s="56">
        <f t="shared" si="1"/>
        <v>9299</v>
      </c>
      <c r="E39" s="56">
        <f t="shared" si="2"/>
        <v>10065</v>
      </c>
      <c r="F39" s="56">
        <v>100</v>
      </c>
      <c r="G39" s="56">
        <v>107</v>
      </c>
      <c r="H39" s="56">
        <v>455</v>
      </c>
      <c r="I39" s="56">
        <v>475</v>
      </c>
      <c r="J39" s="56">
        <v>1179</v>
      </c>
      <c r="K39" s="56">
        <v>1069</v>
      </c>
      <c r="L39" s="56">
        <v>6220</v>
      </c>
      <c r="M39" s="56">
        <v>4982</v>
      </c>
      <c r="N39" s="56">
        <v>1345</v>
      </c>
      <c r="O39" s="56">
        <v>3432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11253</v>
      </c>
      <c r="D40" s="56">
        <f t="shared" si="1"/>
        <v>5350</v>
      </c>
      <c r="E40" s="56">
        <f t="shared" si="2"/>
        <v>5903</v>
      </c>
      <c r="F40" s="56">
        <v>66</v>
      </c>
      <c r="G40" s="56">
        <v>61</v>
      </c>
      <c r="H40" s="56">
        <v>278</v>
      </c>
      <c r="I40" s="56">
        <v>269</v>
      </c>
      <c r="J40" s="56">
        <v>797</v>
      </c>
      <c r="K40" s="56">
        <v>807</v>
      </c>
      <c r="L40" s="56">
        <v>3528</v>
      </c>
      <c r="M40" s="56">
        <v>3107</v>
      </c>
      <c r="N40" s="56">
        <v>681</v>
      </c>
      <c r="O40" s="56">
        <v>1659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580</v>
      </c>
      <c r="D41" s="56">
        <f t="shared" si="1"/>
        <v>324</v>
      </c>
      <c r="E41" s="56">
        <f t="shared" si="2"/>
        <v>256</v>
      </c>
      <c r="F41" s="56">
        <v>0</v>
      </c>
      <c r="G41" s="56">
        <v>1</v>
      </c>
      <c r="H41" s="56">
        <v>2</v>
      </c>
      <c r="I41" s="56">
        <v>2</v>
      </c>
      <c r="J41" s="56">
        <v>26</v>
      </c>
      <c r="K41" s="56">
        <v>23</v>
      </c>
      <c r="L41" s="56">
        <v>271</v>
      </c>
      <c r="M41" s="56">
        <v>182</v>
      </c>
      <c r="N41" s="56">
        <v>25</v>
      </c>
      <c r="O41" s="56">
        <v>48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957</v>
      </c>
      <c r="D42" s="56">
        <f t="shared" si="1"/>
        <v>563</v>
      </c>
      <c r="E42" s="56">
        <f t="shared" si="2"/>
        <v>394</v>
      </c>
      <c r="F42" s="56">
        <v>0</v>
      </c>
      <c r="G42" s="56">
        <v>0</v>
      </c>
      <c r="H42" s="56">
        <v>3</v>
      </c>
      <c r="I42" s="56">
        <v>5</v>
      </c>
      <c r="J42" s="56">
        <v>30</v>
      </c>
      <c r="K42" s="56">
        <v>34</v>
      </c>
      <c r="L42" s="56">
        <v>445</v>
      </c>
      <c r="M42" s="56">
        <v>218</v>
      </c>
      <c r="N42" s="56">
        <v>85</v>
      </c>
      <c r="O42" s="56">
        <v>137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450590</v>
      </c>
      <c r="D43" s="55">
        <f t="shared" si="4"/>
        <v>207976</v>
      </c>
      <c r="E43" s="55">
        <f t="shared" si="4"/>
        <v>242614</v>
      </c>
      <c r="F43" s="55">
        <f t="shared" si="4"/>
        <v>2357</v>
      </c>
      <c r="G43" s="55">
        <f t="shared" si="4"/>
        <v>2241</v>
      </c>
      <c r="H43" s="55">
        <f t="shared" si="4"/>
        <v>11392</v>
      </c>
      <c r="I43" s="55">
        <f t="shared" si="4"/>
        <v>10999</v>
      </c>
      <c r="J43" s="55">
        <f t="shared" si="4"/>
        <v>32937</v>
      </c>
      <c r="K43" s="55">
        <f t="shared" si="4"/>
        <v>30951</v>
      </c>
      <c r="L43" s="55">
        <f t="shared" si="4"/>
        <v>131055</v>
      </c>
      <c r="M43" s="55">
        <f t="shared" si="4"/>
        <v>119407</v>
      </c>
      <c r="N43" s="55">
        <f t="shared" si="4"/>
        <v>30235</v>
      </c>
      <c r="O43" s="55">
        <f t="shared" si="4"/>
        <v>79016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5" t="s">
        <v>129</v>
      </c>
      <c r="F46" s="105"/>
      <c r="G46" s="105"/>
      <c r="H46" s="105"/>
      <c r="I46" s="105"/>
    </row>
    <row r="47" spans="4:9" s="38" customFormat="1" ht="13.5" customHeight="1">
      <c r="D47" s="39" t="s">
        <v>60</v>
      </c>
      <c r="E47" s="107" t="s">
        <v>61</v>
      </c>
      <c r="F47" s="107"/>
      <c r="G47" s="107"/>
      <c r="H47" s="107"/>
      <c r="I47" s="107"/>
    </row>
    <row r="48" s="38" customFormat="1" ht="22.5" customHeight="1">
      <c r="A48" s="12" t="s">
        <v>62</v>
      </c>
    </row>
    <row r="49" spans="1:9" s="38" customFormat="1" ht="21" customHeight="1">
      <c r="A49" s="105" t="s">
        <v>59</v>
      </c>
      <c r="B49" s="105"/>
      <c r="C49" s="105"/>
      <c r="E49" s="105" t="s">
        <v>129</v>
      </c>
      <c r="F49" s="105"/>
      <c r="G49" s="105"/>
      <c r="H49" s="105"/>
      <c r="I49" s="105"/>
    </row>
    <row r="50" spans="1:9" s="39" customFormat="1" ht="12">
      <c r="A50" s="107" t="s">
        <v>63</v>
      </c>
      <c r="B50" s="107"/>
      <c r="C50" s="107"/>
      <c r="D50" s="39" t="s">
        <v>60</v>
      </c>
      <c r="E50" s="107" t="s">
        <v>61</v>
      </c>
      <c r="F50" s="107"/>
      <c r="G50" s="107"/>
      <c r="H50" s="107"/>
      <c r="I50" s="107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8" sqref="F28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9" customFormat="1" ht="20.25">
      <c r="A9" s="91" t="s">
        <v>97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8:12" s="9" customFormat="1" ht="20.25">
      <c r="H10" s="10" t="s">
        <v>98</v>
      </c>
      <c r="I10" s="60" t="s">
        <v>184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93" t="s">
        <v>93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3:13" s="13" customFormat="1" ht="15.75">
      <c r="C13" s="94" t="s">
        <v>8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5" t="s">
        <v>9</v>
      </c>
      <c r="B15" s="95" t="s">
        <v>10</v>
      </c>
      <c r="C15" s="115" t="s">
        <v>99</v>
      </c>
      <c r="D15" s="108" t="s">
        <v>12</v>
      </c>
      <c r="E15" s="109"/>
      <c r="F15" s="122" t="s">
        <v>13</v>
      </c>
      <c r="G15" s="123"/>
      <c r="H15" s="123"/>
      <c r="I15" s="123"/>
      <c r="J15" s="123"/>
      <c r="K15" s="123"/>
      <c r="L15" s="123"/>
      <c r="M15" s="123"/>
      <c r="N15" s="123"/>
      <c r="O15" s="124"/>
    </row>
    <row r="16" spans="1:15" s="14" customFormat="1" ht="37.5" customHeight="1">
      <c r="A16" s="96"/>
      <c r="B16" s="96"/>
      <c r="C16" s="116"/>
      <c r="D16" s="110"/>
      <c r="E16" s="111"/>
      <c r="F16" s="127" t="s">
        <v>14</v>
      </c>
      <c r="G16" s="128"/>
      <c r="H16" s="128"/>
      <c r="I16" s="128"/>
      <c r="J16" s="128"/>
      <c r="K16" s="129"/>
      <c r="L16" s="118" t="s">
        <v>15</v>
      </c>
      <c r="M16" s="119"/>
      <c r="N16" s="120" t="s">
        <v>16</v>
      </c>
      <c r="O16" s="121"/>
    </row>
    <row r="17" spans="1:15" s="14" customFormat="1" ht="18.75" customHeight="1">
      <c r="A17" s="96"/>
      <c r="B17" s="96"/>
      <c r="C17" s="116"/>
      <c r="D17" s="112"/>
      <c r="E17" s="113"/>
      <c r="F17" s="125" t="s">
        <v>100</v>
      </c>
      <c r="G17" s="126"/>
      <c r="H17" s="125" t="s">
        <v>18</v>
      </c>
      <c r="I17" s="126"/>
      <c r="J17" s="125" t="s">
        <v>19</v>
      </c>
      <c r="K17" s="126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7"/>
      <c r="B18" s="97"/>
      <c r="C18" s="117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63229</v>
      </c>
      <c r="D20" s="56">
        <f aca="true" t="shared" si="1" ref="D20:D42">F20+H20+J20+L20+N20</f>
        <v>30333</v>
      </c>
      <c r="E20" s="56">
        <f aca="true" t="shared" si="2" ref="E20:E42">G20+I20+K20+M20+O20</f>
        <v>32896</v>
      </c>
      <c r="F20" s="56">
        <v>268</v>
      </c>
      <c r="G20" s="56">
        <v>230</v>
      </c>
      <c r="H20" s="56">
        <v>1323</v>
      </c>
      <c r="I20" s="56">
        <v>1227</v>
      </c>
      <c r="J20" s="56">
        <v>3474</v>
      </c>
      <c r="K20" s="56">
        <v>3388</v>
      </c>
      <c r="L20" s="56">
        <v>21097</v>
      </c>
      <c r="M20" s="56">
        <v>17596</v>
      </c>
      <c r="N20" s="56">
        <v>4171</v>
      </c>
      <c r="O20" s="56">
        <v>10455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3833</v>
      </c>
      <c r="D21" s="56">
        <f t="shared" si="1"/>
        <v>1860</v>
      </c>
      <c r="E21" s="56">
        <f t="shared" si="2"/>
        <v>1973</v>
      </c>
      <c r="F21" s="56">
        <v>9</v>
      </c>
      <c r="G21" s="56">
        <v>7</v>
      </c>
      <c r="H21" s="56">
        <v>105</v>
      </c>
      <c r="I21" s="56">
        <v>74</v>
      </c>
      <c r="J21" s="56">
        <v>335</v>
      </c>
      <c r="K21" s="56">
        <v>308</v>
      </c>
      <c r="L21" s="56">
        <v>1192</v>
      </c>
      <c r="M21" s="56">
        <v>1009</v>
      </c>
      <c r="N21" s="56">
        <v>219</v>
      </c>
      <c r="O21" s="56">
        <v>575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24339</v>
      </c>
      <c r="D22" s="56">
        <f t="shared" si="1"/>
        <v>10608</v>
      </c>
      <c r="E22" s="56">
        <f t="shared" si="2"/>
        <v>13731</v>
      </c>
      <c r="F22" s="56">
        <v>149</v>
      </c>
      <c r="G22" s="56">
        <v>142</v>
      </c>
      <c r="H22" s="56">
        <v>731</v>
      </c>
      <c r="I22" s="56">
        <v>703</v>
      </c>
      <c r="J22" s="56">
        <v>2593</v>
      </c>
      <c r="K22" s="56">
        <v>2494</v>
      </c>
      <c r="L22" s="56">
        <v>6083</v>
      </c>
      <c r="M22" s="56">
        <v>7335</v>
      </c>
      <c r="N22" s="56">
        <v>1052</v>
      </c>
      <c r="O22" s="56">
        <v>3057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1393</v>
      </c>
      <c r="D24" s="56">
        <f t="shared" si="1"/>
        <v>694</v>
      </c>
      <c r="E24" s="56">
        <f t="shared" si="2"/>
        <v>699</v>
      </c>
      <c r="F24" s="56">
        <v>5</v>
      </c>
      <c r="G24" s="56">
        <v>3</v>
      </c>
      <c r="H24" s="56">
        <v>24</v>
      </c>
      <c r="I24" s="56">
        <v>27</v>
      </c>
      <c r="J24" s="56">
        <v>113</v>
      </c>
      <c r="K24" s="56">
        <v>121</v>
      </c>
      <c r="L24" s="56">
        <v>483</v>
      </c>
      <c r="M24" s="56">
        <v>396</v>
      </c>
      <c r="N24" s="56">
        <v>69</v>
      </c>
      <c r="O24" s="56">
        <v>152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3203</v>
      </c>
      <c r="D25" s="56">
        <f t="shared" si="1"/>
        <v>2052</v>
      </c>
      <c r="E25" s="56">
        <f t="shared" si="2"/>
        <v>1151</v>
      </c>
      <c r="F25" s="56">
        <v>1</v>
      </c>
      <c r="G25" s="56">
        <v>5</v>
      </c>
      <c r="H25" s="56">
        <v>19</v>
      </c>
      <c r="I25" s="56">
        <v>15</v>
      </c>
      <c r="J25" s="56">
        <v>116</v>
      </c>
      <c r="K25" s="56">
        <v>108</v>
      </c>
      <c r="L25" s="56">
        <v>1769</v>
      </c>
      <c r="M25" s="56">
        <v>696</v>
      </c>
      <c r="N25" s="56">
        <v>147</v>
      </c>
      <c r="O25" s="56">
        <v>327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20</v>
      </c>
      <c r="D26" s="56">
        <f t="shared" si="1"/>
        <v>12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4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3819</v>
      </c>
      <c r="D27" s="56">
        <f t="shared" si="1"/>
        <v>1672</v>
      </c>
      <c r="E27" s="56">
        <f t="shared" si="2"/>
        <v>2147</v>
      </c>
      <c r="F27" s="56">
        <v>24</v>
      </c>
      <c r="G27" s="56">
        <v>33</v>
      </c>
      <c r="H27" s="56">
        <v>165</v>
      </c>
      <c r="I27" s="56">
        <v>152</v>
      </c>
      <c r="J27" s="56">
        <v>443</v>
      </c>
      <c r="K27" s="56">
        <v>442</v>
      </c>
      <c r="L27" s="56">
        <v>949</v>
      </c>
      <c r="M27" s="56">
        <v>1213</v>
      </c>
      <c r="N27" s="56">
        <v>91</v>
      </c>
      <c r="O27" s="56">
        <v>307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379</v>
      </c>
      <c r="D28" s="56">
        <f t="shared" si="1"/>
        <v>276</v>
      </c>
      <c r="E28" s="56">
        <f t="shared" si="2"/>
        <v>103</v>
      </c>
      <c r="F28" s="56">
        <v>2</v>
      </c>
      <c r="G28" s="56">
        <v>0</v>
      </c>
      <c r="H28" s="56">
        <v>2</v>
      </c>
      <c r="I28" s="56">
        <v>2</v>
      </c>
      <c r="J28" s="56">
        <v>8</v>
      </c>
      <c r="K28" s="56">
        <v>16</v>
      </c>
      <c r="L28" s="56">
        <v>246</v>
      </c>
      <c r="M28" s="56">
        <v>66</v>
      </c>
      <c r="N28" s="56">
        <v>18</v>
      </c>
      <c r="O28" s="56">
        <v>19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9566</v>
      </c>
      <c r="D29" s="56">
        <f t="shared" si="1"/>
        <v>4304</v>
      </c>
      <c r="E29" s="56">
        <f t="shared" si="2"/>
        <v>5262</v>
      </c>
      <c r="F29" s="56">
        <v>53</v>
      </c>
      <c r="G29" s="56">
        <v>51</v>
      </c>
      <c r="H29" s="56">
        <v>281</v>
      </c>
      <c r="I29" s="56">
        <v>274</v>
      </c>
      <c r="J29" s="56">
        <v>1072</v>
      </c>
      <c r="K29" s="56">
        <v>900</v>
      </c>
      <c r="L29" s="56">
        <v>2437</v>
      </c>
      <c r="M29" s="56">
        <v>2768</v>
      </c>
      <c r="N29" s="56">
        <v>461</v>
      </c>
      <c r="O29" s="56">
        <v>1269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4647</v>
      </c>
      <c r="D30" s="56">
        <f t="shared" si="1"/>
        <v>1929</v>
      </c>
      <c r="E30" s="56">
        <f t="shared" si="2"/>
        <v>2718</v>
      </c>
      <c r="F30" s="56">
        <v>32</v>
      </c>
      <c r="G30" s="56">
        <v>30</v>
      </c>
      <c r="H30" s="56">
        <v>231</v>
      </c>
      <c r="I30" s="56">
        <v>207</v>
      </c>
      <c r="J30" s="56">
        <v>662</v>
      </c>
      <c r="K30" s="56">
        <v>698</v>
      </c>
      <c r="L30" s="56">
        <v>919</v>
      </c>
      <c r="M30" s="56">
        <v>1534</v>
      </c>
      <c r="N30" s="56">
        <v>85</v>
      </c>
      <c r="O30" s="56">
        <v>249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9153</v>
      </c>
      <c r="D31" s="56">
        <f t="shared" si="1"/>
        <v>4177</v>
      </c>
      <c r="E31" s="56">
        <f t="shared" si="2"/>
        <v>4976</v>
      </c>
      <c r="F31" s="56">
        <v>75</v>
      </c>
      <c r="G31" s="56">
        <v>58</v>
      </c>
      <c r="H31" s="56">
        <v>318</v>
      </c>
      <c r="I31" s="56">
        <v>319</v>
      </c>
      <c r="J31" s="56">
        <v>989</v>
      </c>
      <c r="K31" s="56">
        <v>938</v>
      </c>
      <c r="L31" s="56">
        <v>2442</v>
      </c>
      <c r="M31" s="56">
        <v>2613</v>
      </c>
      <c r="N31" s="56">
        <v>353</v>
      </c>
      <c r="O31" s="56">
        <v>1048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6372</v>
      </c>
      <c r="D32" s="56">
        <f t="shared" si="1"/>
        <v>2773</v>
      </c>
      <c r="E32" s="56">
        <f t="shared" si="2"/>
        <v>3599</v>
      </c>
      <c r="F32" s="56">
        <v>56</v>
      </c>
      <c r="G32" s="56">
        <v>42</v>
      </c>
      <c r="H32" s="56">
        <v>319</v>
      </c>
      <c r="I32" s="56">
        <v>272</v>
      </c>
      <c r="J32" s="56">
        <v>677</v>
      </c>
      <c r="K32" s="56">
        <v>652</v>
      </c>
      <c r="L32" s="56">
        <v>1495</v>
      </c>
      <c r="M32" s="56">
        <v>2074</v>
      </c>
      <c r="N32" s="56">
        <v>226</v>
      </c>
      <c r="O32" s="56">
        <v>559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27969</v>
      </c>
      <c r="D33" s="56">
        <f t="shared" si="1"/>
        <v>12390</v>
      </c>
      <c r="E33" s="56">
        <f t="shared" si="2"/>
        <v>15579</v>
      </c>
      <c r="F33" s="56">
        <v>92</v>
      </c>
      <c r="G33" s="56">
        <v>103</v>
      </c>
      <c r="H33" s="56">
        <v>568</v>
      </c>
      <c r="I33" s="56">
        <v>490</v>
      </c>
      <c r="J33" s="56">
        <v>2394</v>
      </c>
      <c r="K33" s="56">
        <v>2295</v>
      </c>
      <c r="L33" s="56">
        <v>7296</v>
      </c>
      <c r="M33" s="56">
        <v>6759</v>
      </c>
      <c r="N33" s="56">
        <v>2040</v>
      </c>
      <c r="O33" s="56">
        <v>5932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11122</v>
      </c>
      <c r="D34" s="56">
        <f t="shared" si="1"/>
        <v>4765</v>
      </c>
      <c r="E34" s="56">
        <f t="shared" si="2"/>
        <v>6357</v>
      </c>
      <c r="F34" s="56">
        <v>42</v>
      </c>
      <c r="G34" s="56">
        <v>53</v>
      </c>
      <c r="H34" s="56">
        <v>211</v>
      </c>
      <c r="I34" s="56">
        <v>199</v>
      </c>
      <c r="J34" s="56">
        <v>934</v>
      </c>
      <c r="K34" s="56">
        <v>860</v>
      </c>
      <c r="L34" s="56">
        <v>2793</v>
      </c>
      <c r="M34" s="56">
        <v>2707</v>
      </c>
      <c r="N34" s="56">
        <v>785</v>
      </c>
      <c r="O34" s="56">
        <v>2538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44261</v>
      </c>
      <c r="D35" s="56">
        <f t="shared" si="1"/>
        <v>20351</v>
      </c>
      <c r="E35" s="56">
        <f t="shared" si="2"/>
        <v>23910</v>
      </c>
      <c r="F35" s="56">
        <v>214</v>
      </c>
      <c r="G35" s="56">
        <v>177</v>
      </c>
      <c r="H35" s="56">
        <v>945</v>
      </c>
      <c r="I35" s="56">
        <v>965</v>
      </c>
      <c r="J35" s="56">
        <v>3387</v>
      </c>
      <c r="K35" s="56">
        <v>3094</v>
      </c>
      <c r="L35" s="56">
        <v>12328</v>
      </c>
      <c r="M35" s="56">
        <v>10607</v>
      </c>
      <c r="N35" s="56">
        <v>3477</v>
      </c>
      <c r="O35" s="56">
        <v>9067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3127</v>
      </c>
      <c r="D36" s="56">
        <f t="shared" si="1"/>
        <v>1356</v>
      </c>
      <c r="E36" s="56">
        <f t="shared" si="2"/>
        <v>1771</v>
      </c>
      <c r="F36" s="56">
        <v>0</v>
      </c>
      <c r="G36" s="56">
        <v>1</v>
      </c>
      <c r="H36" s="56">
        <v>38</v>
      </c>
      <c r="I36" s="56">
        <v>37</v>
      </c>
      <c r="J36" s="56">
        <v>340</v>
      </c>
      <c r="K36" s="56">
        <v>267</v>
      </c>
      <c r="L36" s="56">
        <v>771</v>
      </c>
      <c r="M36" s="56">
        <v>840</v>
      </c>
      <c r="N36" s="56">
        <v>207</v>
      </c>
      <c r="O36" s="56">
        <v>626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584</v>
      </c>
      <c r="D37" s="56">
        <f t="shared" si="1"/>
        <v>282</v>
      </c>
      <c r="E37" s="56">
        <f t="shared" si="2"/>
        <v>302</v>
      </c>
      <c r="F37" s="56">
        <v>0</v>
      </c>
      <c r="G37" s="56">
        <v>0</v>
      </c>
      <c r="H37" s="56">
        <v>8</v>
      </c>
      <c r="I37" s="56">
        <v>5</v>
      </c>
      <c r="J37" s="56">
        <v>71</v>
      </c>
      <c r="K37" s="56">
        <v>52</v>
      </c>
      <c r="L37" s="56">
        <v>167</v>
      </c>
      <c r="M37" s="56">
        <v>128</v>
      </c>
      <c r="N37" s="56">
        <v>36</v>
      </c>
      <c r="O37" s="56">
        <v>117</v>
      </c>
    </row>
    <row r="38" spans="1:15" s="38" customFormat="1" ht="18.75">
      <c r="A38" s="53">
        <v>15</v>
      </c>
      <c r="B38" s="54" t="s">
        <v>123</v>
      </c>
      <c r="C38" s="55">
        <f t="shared" si="0"/>
        <v>5568</v>
      </c>
      <c r="D38" s="56">
        <f t="shared" si="1"/>
        <v>2613</v>
      </c>
      <c r="E38" s="56">
        <f t="shared" si="2"/>
        <v>2955</v>
      </c>
      <c r="F38" s="56">
        <v>19</v>
      </c>
      <c r="G38" s="56">
        <v>16</v>
      </c>
      <c r="H38" s="56">
        <v>93</v>
      </c>
      <c r="I38" s="56">
        <v>81</v>
      </c>
      <c r="J38" s="56">
        <v>347</v>
      </c>
      <c r="K38" s="56">
        <v>385</v>
      </c>
      <c r="L38" s="56">
        <v>1569</v>
      </c>
      <c r="M38" s="56">
        <v>1183</v>
      </c>
      <c r="N38" s="56">
        <v>585</v>
      </c>
      <c r="O38" s="56">
        <v>1290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26732</v>
      </c>
      <c r="D39" s="56">
        <f t="shared" si="1"/>
        <v>11723</v>
      </c>
      <c r="E39" s="56">
        <f t="shared" si="2"/>
        <v>15009</v>
      </c>
      <c r="F39" s="56">
        <v>101</v>
      </c>
      <c r="G39" s="56">
        <v>81</v>
      </c>
      <c r="H39" s="56">
        <v>583</v>
      </c>
      <c r="I39" s="56">
        <v>482</v>
      </c>
      <c r="J39" s="56">
        <v>2410</v>
      </c>
      <c r="K39" s="56">
        <v>2251</v>
      </c>
      <c r="L39" s="56">
        <v>6832</v>
      </c>
      <c r="M39" s="56">
        <v>6694</v>
      </c>
      <c r="N39" s="56">
        <v>1797</v>
      </c>
      <c r="O39" s="56">
        <v>5501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17146</v>
      </c>
      <c r="D40" s="56">
        <f t="shared" si="1"/>
        <v>7486</v>
      </c>
      <c r="E40" s="56">
        <f t="shared" si="2"/>
        <v>9660</v>
      </c>
      <c r="F40" s="56">
        <v>84</v>
      </c>
      <c r="G40" s="56">
        <v>70</v>
      </c>
      <c r="H40" s="56">
        <v>401</v>
      </c>
      <c r="I40" s="56">
        <v>351</v>
      </c>
      <c r="J40" s="56">
        <v>1580</v>
      </c>
      <c r="K40" s="56">
        <v>1548</v>
      </c>
      <c r="L40" s="56">
        <v>4419</v>
      </c>
      <c r="M40" s="56">
        <v>4457</v>
      </c>
      <c r="N40" s="56">
        <v>1002</v>
      </c>
      <c r="O40" s="56">
        <v>3234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19124</v>
      </c>
      <c r="D41" s="56">
        <f t="shared" si="1"/>
        <v>8841</v>
      </c>
      <c r="E41" s="56">
        <f t="shared" si="2"/>
        <v>10283</v>
      </c>
      <c r="F41" s="56">
        <v>98</v>
      </c>
      <c r="G41" s="56">
        <v>63</v>
      </c>
      <c r="H41" s="56">
        <v>408</v>
      </c>
      <c r="I41" s="56">
        <v>414</v>
      </c>
      <c r="J41" s="56">
        <v>1398</v>
      </c>
      <c r="K41" s="56">
        <v>1329</v>
      </c>
      <c r="L41" s="56">
        <v>5462</v>
      </c>
      <c r="M41" s="56">
        <v>4594</v>
      </c>
      <c r="N41" s="56">
        <v>1475</v>
      </c>
      <c r="O41" s="56">
        <v>3883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9920</v>
      </c>
      <c r="D42" s="56">
        <f t="shared" si="1"/>
        <v>4819</v>
      </c>
      <c r="E42" s="56">
        <f t="shared" si="2"/>
        <v>5101</v>
      </c>
      <c r="F42" s="56">
        <v>36</v>
      </c>
      <c r="G42" s="56">
        <v>37</v>
      </c>
      <c r="H42" s="56">
        <v>238</v>
      </c>
      <c r="I42" s="56">
        <v>203</v>
      </c>
      <c r="J42" s="56">
        <v>758</v>
      </c>
      <c r="K42" s="56">
        <v>727</v>
      </c>
      <c r="L42" s="56">
        <v>3086</v>
      </c>
      <c r="M42" s="56">
        <v>2242</v>
      </c>
      <c r="N42" s="56">
        <v>701</v>
      </c>
      <c r="O42" s="56">
        <v>1892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291069</v>
      </c>
      <c r="D43" s="55">
        <f t="shared" si="4"/>
        <v>133162</v>
      </c>
      <c r="E43" s="55">
        <f t="shared" si="4"/>
        <v>157907</v>
      </c>
      <c r="F43" s="55">
        <f t="shared" si="4"/>
        <v>1351</v>
      </c>
      <c r="G43" s="55">
        <f t="shared" si="4"/>
        <v>1195</v>
      </c>
      <c r="H43" s="55">
        <f t="shared" si="4"/>
        <v>6898</v>
      </c>
      <c r="I43" s="55">
        <f t="shared" si="4"/>
        <v>6420</v>
      </c>
      <c r="J43" s="55">
        <f t="shared" si="4"/>
        <v>23695</v>
      </c>
      <c r="K43" s="55">
        <f t="shared" si="4"/>
        <v>22513</v>
      </c>
      <c r="L43" s="55">
        <f t="shared" si="4"/>
        <v>82476</v>
      </c>
      <c r="M43" s="55">
        <f t="shared" si="4"/>
        <v>76374</v>
      </c>
      <c r="N43" s="55">
        <f t="shared" si="4"/>
        <v>18742</v>
      </c>
      <c r="O43" s="55">
        <f t="shared" si="4"/>
        <v>51405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5" t="s">
        <v>129</v>
      </c>
      <c r="F46" s="105"/>
      <c r="G46" s="105"/>
      <c r="H46" s="105"/>
      <c r="I46" s="105"/>
    </row>
    <row r="47" spans="4:9" s="38" customFormat="1" ht="13.5" customHeight="1">
      <c r="D47" s="39" t="s">
        <v>60</v>
      </c>
      <c r="E47" s="107" t="s">
        <v>61</v>
      </c>
      <c r="F47" s="107"/>
      <c r="G47" s="107"/>
      <c r="H47" s="107"/>
      <c r="I47" s="107"/>
    </row>
    <row r="48" s="38" customFormat="1" ht="22.5" customHeight="1">
      <c r="A48" s="12" t="s">
        <v>62</v>
      </c>
    </row>
    <row r="49" spans="1:9" s="38" customFormat="1" ht="21" customHeight="1">
      <c r="A49" s="105" t="s">
        <v>59</v>
      </c>
      <c r="B49" s="105"/>
      <c r="C49" s="105"/>
      <c r="E49" s="105" t="s">
        <v>129</v>
      </c>
      <c r="F49" s="105"/>
      <c r="G49" s="105"/>
      <c r="H49" s="105"/>
      <c r="I49" s="105"/>
    </row>
    <row r="50" spans="1:9" s="39" customFormat="1" ht="12">
      <c r="A50" s="107" t="s">
        <v>63</v>
      </c>
      <c r="B50" s="107"/>
      <c r="C50" s="107"/>
      <c r="D50" s="39" t="s">
        <v>60</v>
      </c>
      <c r="E50" s="107" t="s">
        <v>61</v>
      </c>
      <c r="F50" s="107"/>
      <c r="G50" s="107"/>
      <c r="H50" s="107"/>
      <c r="I50" s="107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185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1" t="s">
        <v>138</v>
      </c>
      <c r="B9" s="131" t="s">
        <v>139</v>
      </c>
      <c r="C9" s="130" t="s">
        <v>140</v>
      </c>
      <c r="D9" s="130"/>
      <c r="E9" s="130"/>
      <c r="F9" s="130"/>
      <c r="G9" s="130"/>
      <c r="H9" s="130"/>
      <c r="I9" s="130"/>
      <c r="J9" s="130"/>
      <c r="K9" s="130"/>
    </row>
    <row r="10" spans="1:11" ht="12.75">
      <c r="A10" s="131"/>
      <c r="B10" s="131"/>
      <c r="C10" s="130" t="s">
        <v>141</v>
      </c>
      <c r="D10" s="130" t="s">
        <v>12</v>
      </c>
      <c r="E10" s="130"/>
      <c r="F10" s="130"/>
      <c r="G10" s="130"/>
      <c r="H10" s="130"/>
      <c r="I10" s="130"/>
      <c r="J10" s="130"/>
      <c r="K10" s="130"/>
    </row>
    <row r="11" spans="1:11" ht="12.75">
      <c r="A11" s="131"/>
      <c r="B11" s="131"/>
      <c r="C11" s="130"/>
      <c r="D11" s="132" t="s">
        <v>142</v>
      </c>
      <c r="E11" s="132" t="s">
        <v>143</v>
      </c>
      <c r="F11" s="130" t="s">
        <v>144</v>
      </c>
      <c r="G11" s="130"/>
      <c r="H11" s="130"/>
      <c r="I11" s="130"/>
      <c r="J11" s="130"/>
      <c r="K11" s="130"/>
    </row>
    <row r="12" spans="1:11" ht="12.75">
      <c r="A12" s="131"/>
      <c r="B12" s="131"/>
      <c r="C12" s="130"/>
      <c r="D12" s="132"/>
      <c r="E12" s="132"/>
      <c r="F12" s="130" t="s">
        <v>145</v>
      </c>
      <c r="G12" s="130"/>
      <c r="H12" s="130" t="s">
        <v>92</v>
      </c>
      <c r="I12" s="130"/>
      <c r="J12" s="130" t="s">
        <v>93</v>
      </c>
      <c r="K12" s="130"/>
    </row>
    <row r="13" spans="1:11" ht="12.75">
      <c r="A13" s="131"/>
      <c r="B13" s="131"/>
      <c r="C13" s="130"/>
      <c r="D13" s="132"/>
      <c r="E13" s="132"/>
      <c r="F13" s="68" t="s">
        <v>142</v>
      </c>
      <c r="G13" s="68" t="s">
        <v>143</v>
      </c>
      <c r="H13" s="68" t="s">
        <v>142</v>
      </c>
      <c r="I13" s="68" t="s">
        <v>143</v>
      </c>
      <c r="J13" s="68" t="s">
        <v>142</v>
      </c>
      <c r="K13" s="68" t="s">
        <v>143</v>
      </c>
    </row>
    <row r="14" spans="1:11" ht="11.25" customHeight="1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</row>
    <row r="15" spans="1:11" ht="12.75">
      <c r="A15" s="67" t="s">
        <v>146</v>
      </c>
      <c r="B15" s="68" t="s">
        <v>101</v>
      </c>
      <c r="C15" s="70">
        <f aca="true" t="shared" si="0" ref="C15:C34">D15+E15</f>
        <v>0</v>
      </c>
      <c r="D15" s="70">
        <f aca="true" t="shared" si="1" ref="D15:D34">F15+H15+J15</f>
        <v>0</v>
      </c>
      <c r="E15" s="70">
        <f aca="true" t="shared" si="2" ref="E15:E34">G15+I15+K15</f>
        <v>0</v>
      </c>
      <c r="F15" s="67">
        <v>0</v>
      </c>
      <c r="G15" s="67">
        <v>0</v>
      </c>
      <c r="H15" s="67"/>
      <c r="I15" s="67"/>
      <c r="J15" s="67"/>
      <c r="K15" s="67"/>
    </row>
    <row r="16" spans="1:11" ht="12.75">
      <c r="A16" s="67" t="s">
        <v>147</v>
      </c>
      <c r="B16" s="68" t="s">
        <v>148</v>
      </c>
      <c r="C16" s="70">
        <f t="shared" si="0"/>
        <v>0</v>
      </c>
      <c r="D16" s="70">
        <f t="shared" si="1"/>
        <v>0</v>
      </c>
      <c r="E16" s="70">
        <f t="shared" si="2"/>
        <v>0</v>
      </c>
      <c r="F16" s="67">
        <v>0</v>
      </c>
      <c r="G16" s="67">
        <v>0</v>
      </c>
      <c r="H16" s="67"/>
      <c r="I16" s="67"/>
      <c r="J16" s="67"/>
      <c r="K16" s="67"/>
    </row>
    <row r="17" spans="1:11" ht="12.75">
      <c r="A17" s="67" t="s">
        <v>149</v>
      </c>
      <c r="B17" s="68" t="s">
        <v>150</v>
      </c>
      <c r="C17" s="70">
        <f t="shared" si="0"/>
        <v>0</v>
      </c>
      <c r="D17" s="70">
        <f t="shared" si="1"/>
        <v>0</v>
      </c>
      <c r="E17" s="70">
        <f t="shared" si="2"/>
        <v>0</v>
      </c>
      <c r="F17" s="67">
        <v>0</v>
      </c>
      <c r="G17" s="67">
        <v>0</v>
      </c>
      <c r="H17" s="67"/>
      <c r="I17" s="67"/>
      <c r="J17" s="67"/>
      <c r="K17" s="67"/>
    </row>
    <row r="18" spans="1:11" ht="12.75">
      <c r="A18" s="67" t="s">
        <v>151</v>
      </c>
      <c r="B18" s="68" t="s">
        <v>108</v>
      </c>
      <c r="C18" s="70">
        <f t="shared" si="0"/>
        <v>0</v>
      </c>
      <c r="D18" s="70">
        <f t="shared" si="1"/>
        <v>0</v>
      </c>
      <c r="E18" s="70">
        <f t="shared" si="2"/>
        <v>0</v>
      </c>
      <c r="F18" s="67">
        <v>0</v>
      </c>
      <c r="G18" s="67">
        <v>0</v>
      </c>
      <c r="H18" s="67"/>
      <c r="I18" s="67"/>
      <c r="J18" s="67"/>
      <c r="K18" s="67"/>
    </row>
    <row r="19" spans="1:11" s="71" customFormat="1" ht="12.75">
      <c r="A19" s="67" t="s">
        <v>152</v>
      </c>
      <c r="B19" s="68" t="s">
        <v>153</v>
      </c>
      <c r="C19" s="70">
        <f t="shared" si="0"/>
        <v>0</v>
      </c>
      <c r="D19" s="70">
        <f t="shared" si="1"/>
        <v>0</v>
      </c>
      <c r="E19" s="70">
        <f t="shared" si="2"/>
        <v>0</v>
      </c>
      <c r="F19" s="67">
        <v>0</v>
      </c>
      <c r="G19" s="67">
        <v>0</v>
      </c>
      <c r="H19" s="67"/>
      <c r="I19" s="67"/>
      <c r="J19" s="67"/>
      <c r="K19" s="67"/>
    </row>
    <row r="20" spans="1:11" ht="12.75">
      <c r="A20" s="67" t="s">
        <v>154</v>
      </c>
      <c r="B20" s="68" t="s">
        <v>112</v>
      </c>
      <c r="C20" s="70">
        <f t="shared" si="0"/>
        <v>0</v>
      </c>
      <c r="D20" s="70">
        <f t="shared" si="1"/>
        <v>0</v>
      </c>
      <c r="E20" s="70">
        <f t="shared" si="2"/>
        <v>0</v>
      </c>
      <c r="F20" s="67">
        <v>0</v>
      </c>
      <c r="G20" s="67">
        <v>0</v>
      </c>
      <c r="H20" s="67"/>
      <c r="I20" s="67"/>
      <c r="J20" s="67"/>
      <c r="K20" s="67"/>
    </row>
    <row r="21" spans="1:11" ht="25.5">
      <c r="A21" s="67" t="s">
        <v>155</v>
      </c>
      <c r="B21" s="72" t="s">
        <v>156</v>
      </c>
      <c r="C21" s="70">
        <f t="shared" si="0"/>
        <v>0</v>
      </c>
      <c r="D21" s="70">
        <f t="shared" si="1"/>
        <v>0</v>
      </c>
      <c r="E21" s="70">
        <f t="shared" si="2"/>
        <v>0</v>
      </c>
      <c r="F21" s="67">
        <v>0</v>
      </c>
      <c r="G21" s="67">
        <v>0</v>
      </c>
      <c r="H21" s="67"/>
      <c r="I21" s="67"/>
      <c r="J21" s="67"/>
      <c r="K21" s="67"/>
    </row>
    <row r="22" spans="1:11" ht="25.5">
      <c r="A22" s="67" t="s">
        <v>157</v>
      </c>
      <c r="B22" s="72" t="s">
        <v>158</v>
      </c>
      <c r="C22" s="70">
        <f t="shared" si="0"/>
        <v>0</v>
      </c>
      <c r="D22" s="70">
        <f t="shared" si="1"/>
        <v>0</v>
      </c>
      <c r="E22" s="70">
        <f t="shared" si="2"/>
        <v>0</v>
      </c>
      <c r="F22" s="67">
        <v>0</v>
      </c>
      <c r="G22" s="67">
        <v>0</v>
      </c>
      <c r="H22" s="67"/>
      <c r="I22" s="67"/>
      <c r="J22" s="67"/>
      <c r="K22" s="67"/>
    </row>
    <row r="23" spans="1:11" ht="25.5">
      <c r="A23" s="67" t="s">
        <v>159</v>
      </c>
      <c r="B23" s="72" t="s">
        <v>160</v>
      </c>
      <c r="C23" s="70">
        <f t="shared" si="0"/>
        <v>0</v>
      </c>
      <c r="D23" s="70">
        <f t="shared" si="1"/>
        <v>0</v>
      </c>
      <c r="E23" s="70">
        <f t="shared" si="2"/>
        <v>0</v>
      </c>
      <c r="F23" s="67">
        <v>0</v>
      </c>
      <c r="G23" s="67">
        <v>0</v>
      </c>
      <c r="H23" s="67"/>
      <c r="I23" s="67"/>
      <c r="J23" s="67"/>
      <c r="K23" s="67"/>
    </row>
    <row r="24" spans="1:11" ht="12.75">
      <c r="A24" s="67" t="s">
        <v>161</v>
      </c>
      <c r="B24" s="68" t="s">
        <v>162</v>
      </c>
      <c r="C24" s="70">
        <f t="shared" si="0"/>
        <v>0</v>
      </c>
      <c r="D24" s="70">
        <f t="shared" si="1"/>
        <v>0</v>
      </c>
      <c r="E24" s="70">
        <f t="shared" si="2"/>
        <v>0</v>
      </c>
      <c r="F24" s="67">
        <v>0</v>
      </c>
      <c r="G24" s="67">
        <v>0</v>
      </c>
      <c r="H24" s="67"/>
      <c r="I24" s="67"/>
      <c r="J24" s="67"/>
      <c r="K24" s="67"/>
    </row>
    <row r="25" spans="1:11" ht="12.75">
      <c r="A25" s="67" t="s">
        <v>163</v>
      </c>
      <c r="B25" s="68" t="s">
        <v>117</v>
      </c>
      <c r="C25" s="70">
        <f t="shared" si="0"/>
        <v>0</v>
      </c>
      <c r="D25" s="70">
        <f t="shared" si="1"/>
        <v>0</v>
      </c>
      <c r="E25" s="70">
        <f t="shared" si="2"/>
        <v>0</v>
      </c>
      <c r="F25" s="67">
        <v>0</v>
      </c>
      <c r="G25" s="67">
        <v>0</v>
      </c>
      <c r="H25" s="67"/>
      <c r="I25" s="67"/>
      <c r="J25" s="67"/>
      <c r="K25" s="67"/>
    </row>
    <row r="26" spans="1:11" ht="12.75">
      <c r="A26" s="67" t="s">
        <v>164</v>
      </c>
      <c r="B26" s="68" t="s">
        <v>118</v>
      </c>
      <c r="C26" s="70">
        <f t="shared" si="0"/>
        <v>0</v>
      </c>
      <c r="D26" s="70">
        <f t="shared" si="1"/>
        <v>0</v>
      </c>
      <c r="E26" s="70">
        <f t="shared" si="2"/>
        <v>0</v>
      </c>
      <c r="F26" s="67">
        <v>0</v>
      </c>
      <c r="G26" s="67">
        <v>0</v>
      </c>
      <c r="H26" s="67"/>
      <c r="I26" s="67"/>
      <c r="J26" s="67"/>
      <c r="K26" s="67"/>
    </row>
    <row r="27" spans="1:11" ht="12.75">
      <c r="A27" s="67" t="s">
        <v>165</v>
      </c>
      <c r="B27" s="68" t="s">
        <v>166</v>
      </c>
      <c r="C27" s="70">
        <f t="shared" si="0"/>
        <v>0</v>
      </c>
      <c r="D27" s="70">
        <f t="shared" si="1"/>
        <v>0</v>
      </c>
      <c r="E27" s="70">
        <f t="shared" si="2"/>
        <v>0</v>
      </c>
      <c r="F27" s="67">
        <v>0</v>
      </c>
      <c r="G27" s="67">
        <v>0</v>
      </c>
      <c r="H27" s="67"/>
      <c r="I27" s="67"/>
      <c r="J27" s="67"/>
      <c r="K27" s="67"/>
    </row>
    <row r="28" spans="1:11" ht="12.75">
      <c r="A28" s="67" t="s">
        <v>167</v>
      </c>
      <c r="B28" s="68" t="s">
        <v>120</v>
      </c>
      <c r="C28" s="70">
        <f t="shared" si="0"/>
        <v>0</v>
      </c>
      <c r="D28" s="70">
        <f t="shared" si="1"/>
        <v>0</v>
      </c>
      <c r="E28" s="70">
        <f t="shared" si="2"/>
        <v>0</v>
      </c>
      <c r="F28" s="67">
        <v>0</v>
      </c>
      <c r="G28" s="67">
        <v>0</v>
      </c>
      <c r="H28" s="67"/>
      <c r="I28" s="67"/>
      <c r="J28" s="67"/>
      <c r="K28" s="67"/>
    </row>
    <row r="29" spans="1:11" ht="12.75">
      <c r="A29" s="67" t="s">
        <v>168</v>
      </c>
      <c r="B29" s="68" t="s">
        <v>169</v>
      </c>
      <c r="C29" s="70">
        <f t="shared" si="0"/>
        <v>0</v>
      </c>
      <c r="D29" s="70">
        <f t="shared" si="1"/>
        <v>0</v>
      </c>
      <c r="E29" s="70">
        <f t="shared" si="2"/>
        <v>0</v>
      </c>
      <c r="F29" s="67">
        <v>0</v>
      </c>
      <c r="G29" s="67">
        <v>0</v>
      </c>
      <c r="H29" s="67"/>
      <c r="I29" s="67"/>
      <c r="J29" s="67"/>
      <c r="K29" s="67"/>
    </row>
    <row r="30" spans="1:11" ht="12.75">
      <c r="A30" s="67" t="s">
        <v>170</v>
      </c>
      <c r="B30" s="68" t="s">
        <v>124</v>
      </c>
      <c r="C30" s="70">
        <f t="shared" si="0"/>
        <v>0</v>
      </c>
      <c r="D30" s="70">
        <f t="shared" si="1"/>
        <v>0</v>
      </c>
      <c r="E30" s="70">
        <f t="shared" si="2"/>
        <v>0</v>
      </c>
      <c r="F30" s="67">
        <v>0</v>
      </c>
      <c r="G30" s="67">
        <v>0</v>
      </c>
      <c r="H30" s="67"/>
      <c r="I30" s="67"/>
      <c r="J30" s="67"/>
      <c r="K30" s="67"/>
    </row>
    <row r="31" spans="1:11" ht="12.75">
      <c r="A31" s="67" t="s">
        <v>171</v>
      </c>
      <c r="B31" s="73" t="s">
        <v>125</v>
      </c>
      <c r="C31" s="70">
        <f t="shared" si="0"/>
        <v>0</v>
      </c>
      <c r="D31" s="70">
        <f t="shared" si="1"/>
        <v>0</v>
      </c>
      <c r="E31" s="70">
        <f t="shared" si="2"/>
        <v>0</v>
      </c>
      <c r="F31" s="67">
        <v>0</v>
      </c>
      <c r="G31" s="67">
        <v>0</v>
      </c>
      <c r="H31" s="67"/>
      <c r="I31" s="67"/>
      <c r="J31" s="67"/>
      <c r="K31" s="67"/>
    </row>
    <row r="32" spans="1:11" ht="12.75">
      <c r="A32" s="67" t="s">
        <v>172</v>
      </c>
      <c r="B32" s="68" t="s">
        <v>126</v>
      </c>
      <c r="C32" s="70">
        <f t="shared" si="0"/>
        <v>0</v>
      </c>
      <c r="D32" s="70">
        <f t="shared" si="1"/>
        <v>0</v>
      </c>
      <c r="E32" s="70">
        <f t="shared" si="2"/>
        <v>0</v>
      </c>
      <c r="F32" s="67">
        <v>0</v>
      </c>
      <c r="G32" s="67">
        <v>0</v>
      </c>
      <c r="H32" s="67"/>
      <c r="I32" s="67"/>
      <c r="J32" s="67"/>
      <c r="K32" s="67"/>
    </row>
    <row r="33" spans="1:11" ht="12.75">
      <c r="A33" s="67" t="s">
        <v>173</v>
      </c>
      <c r="B33" s="68" t="s">
        <v>127</v>
      </c>
      <c r="C33" s="70">
        <f t="shared" si="0"/>
        <v>0</v>
      </c>
      <c r="D33" s="70">
        <f t="shared" si="1"/>
        <v>0</v>
      </c>
      <c r="E33" s="70">
        <f t="shared" si="2"/>
        <v>0</v>
      </c>
      <c r="F33" s="67">
        <v>0</v>
      </c>
      <c r="G33" s="67">
        <v>0</v>
      </c>
      <c r="H33" s="67"/>
      <c r="I33" s="67"/>
      <c r="J33" s="67"/>
      <c r="K33" s="67"/>
    </row>
    <row r="34" spans="1:11" ht="25.5">
      <c r="A34" s="67"/>
      <c r="B34" s="72" t="s">
        <v>174</v>
      </c>
      <c r="C34" s="70">
        <f t="shared" si="0"/>
        <v>0</v>
      </c>
      <c r="D34" s="70">
        <f t="shared" si="1"/>
        <v>0</v>
      </c>
      <c r="E34" s="70">
        <f t="shared" si="2"/>
        <v>0</v>
      </c>
      <c r="F34" s="67">
        <v>0</v>
      </c>
      <c r="G34" s="67">
        <v>0</v>
      </c>
      <c r="H34" s="67"/>
      <c r="I34" s="67"/>
      <c r="J34" s="67"/>
      <c r="K34" s="67"/>
    </row>
    <row r="35" spans="1:11" ht="12.75">
      <c r="A35" s="70"/>
      <c r="B35" s="70" t="s">
        <v>128</v>
      </c>
      <c r="C35" s="74">
        <f aca="true" t="shared" si="3" ref="C35:K35">SUM(C15:C33)</f>
        <v>0</v>
      </c>
      <c r="D35" s="74">
        <f t="shared" si="3"/>
        <v>0</v>
      </c>
      <c r="E35" s="74">
        <f t="shared" si="3"/>
        <v>0</v>
      </c>
      <c r="F35" s="74">
        <f t="shared" si="3"/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</row>
    <row r="36" spans="1:10" ht="12.75">
      <c r="A36" s="71"/>
      <c r="B36" s="75"/>
      <c r="C36" s="75"/>
      <c r="D36" s="76"/>
      <c r="E36" s="76"/>
      <c r="F36" s="76"/>
      <c r="G36" s="76"/>
      <c r="H36" s="76"/>
      <c r="I36" s="76"/>
      <c r="J36" s="76"/>
    </row>
    <row r="37" spans="1:3" ht="12.75">
      <c r="A37" s="71"/>
      <c r="B37" s="75"/>
      <c r="C37" s="75"/>
    </row>
    <row r="38" spans="1:8" ht="12.75">
      <c r="A38" s="77"/>
      <c r="F38" s="78"/>
      <c r="G38" s="78"/>
      <c r="H38" s="79"/>
    </row>
    <row r="39" spans="1:8" ht="12.75">
      <c r="A39" s="80"/>
      <c r="H39" s="80"/>
    </row>
    <row r="40" spans="1:8" ht="12.75">
      <c r="A40" s="79" t="s">
        <v>175</v>
      </c>
      <c r="H40" s="81" t="s">
        <v>176</v>
      </c>
    </row>
  </sheetData>
  <mergeCells count="11"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  <mergeCell ref="J12:K12"/>
    <mergeCell ref="B9:B1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2018-11-29T13:58:19Z</dcterms:modified>
  <cp:category/>
  <cp:version/>
  <cp:contentType/>
  <cp:contentStatus/>
</cp:coreProperties>
</file>