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<sst xmlns="http://schemas.openxmlformats.org/spreadsheetml/2006/main" count="863" uniqueCount="186">
  <si>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</si>
  <si>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</si>
  <si>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</si>
  <si>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</si>
  <si>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</si>
  <si>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</si>
  <si>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</si>
  <si>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</si>
  <si>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</si>
  <si>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</si>
  <si>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</si>
  <si>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</si>
  <si>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</si>
  <si>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</si>
  <si>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</si>
  <si>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</si>
  <si>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</si>
  <si>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</si>
  <si>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</si>
  <si>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</si>
  <si>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</si>
  <si>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</si>
  <si>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</si>
  <si>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</si>
  <si>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</si>
  <si>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</si>
  <si>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</si>
  <si>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</si>
  <si>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</si>
  <si>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</si>
  <si>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</si>
  <si>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</si>
  <si>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</si>
  <si>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</si>
  <si>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</si>
  <si>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</si>
  <si>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</si>
  <si>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</si>
  <si>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</si>
  <si>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</si>
  <si>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</si>
  <si>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</si>
  <si>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</si>
  <si>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</si>
  <si>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</si>
  <si>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</si>
  <si>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</si>
  <si>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</si>
  <si>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</si>
  <si>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</si>
  <si>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</si>
  <si>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</si>
  <si>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</si>
  <si>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</si>
  <si>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</si>
  <si>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</si>
  <si>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</si>
  <si>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</si>
  <si>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</si>
  <si>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</si>
  <si>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</si>
  <si>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</si>
  <si>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</si>
  <si>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</si>
  <si>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</si>
  <si>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</si>
  <si>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</si>
  <si>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</si>
  <si>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</si>
  <si>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</si>
  <si>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</si>
  <si>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</si>
  <si>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</si>
  <si>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</si>
  <si>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</si>
  <si>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</si>
  <si>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</si>
  <si>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</si>
  <si>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</si>
  <si>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</si>
  <si>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</si>
  <si>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</si>
  <si>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</si>
  <si>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</si>
  <si>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</si>
  <si>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</si>
  <si>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</si>
  <si>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</si>
  <si>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</si>
  <si>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</si>
  <si>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</si>
  <si>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</si>
  <si>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</si>
  <si>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</si>
  <si>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</si>
  <si>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</si>
  <si>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</si>
  <si>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</si>
  <si>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</si>
  <si>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</si>
  <si>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</si>
  <si>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</si>
  <si>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</si>
  <si>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</si>
  <si>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</si>
  <si>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</si>
  <si>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</si>
  <si>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</si>
  <si>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</si>
  <si>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</si>
  <si>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</si>
  <si>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</si>
  <si>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</si>
  <si>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</si>
  <si>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</si>
  <si>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</si>
  <si>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</si>
  <si>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</si>
  <si>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</si>
  <si>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</si>
  <si>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</si>
  <si>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</si>
  <si>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</si>
  <si>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</si>
  <si>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</si>
  <si>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</si>
  <si>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</si>
  <si>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</si>
  <si>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</si>
  <si>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</si>
  <si>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</si>
  <si>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</si>
  <si>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</si>
  <si>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</si>
  <si>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</si>
  <si>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</si>
  <si>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</si>
  <si>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</si>
  <si>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</si>
  <si>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</si>
  <si>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</si>
  <si>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</si>
  <si>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</si>
  <si>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</si>
  <si>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</si>
  <si>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</si>
  <si>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</si>
  <si>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</si>
  <si>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</si>
  <si>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</si>
  <si>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</si>
  <si>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</si>
  <si>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</si>
  <si>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</si>
  <si>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</si>
  <si>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</si>
  <si>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</si>
  <si>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</si>
  <si>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</si>
  <si>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</si>
  <si>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</si>
  <si>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</si>
  <si>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</si>
  <si>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</si>
  <si>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</si>
  <si>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</si>
  <si>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</si>
  <si>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</si>
  <si>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</si>
  <si>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</si>
  <si>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</si>
  <si>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</si>
  <si>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</si>
  <si>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</si>
  <si>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</si>
  <si>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</si>
  <si>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</si>
  <si>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</si>
  <si>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</si>
  <si>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</si>
  <si>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</si>
  <si>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</si>
  <si>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</si>
  <si>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на 01 декабря 2018 г.</t>
  </si>
  <si>
    <t>01 декабря 2018 года</t>
  </si>
  <si>
    <t>01 декабря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</si>
</sst>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85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24" borderId="12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1" sqref="A1:IV16384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s="9" customFormat="1" ht="39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6:13" s="9" customFormat="1" ht="20.25">
      <c r="F10" s="10" t="s">
        <v>7</v>
      </c>
      <c r="G10" s="85" t="s">
        <v>184</v>
      </c>
      <c r="H10" s="85"/>
      <c r="I10" s="85"/>
      <c r="J10" s="85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6" t="s">
        <v>91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4:14" s="13" customFormat="1" ht="15.75">
      <c r="D13" s="107" t="s">
        <v>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08" t="s">
        <v>9</v>
      </c>
      <c r="B15" s="101" t="s">
        <v>64</v>
      </c>
      <c r="C15" s="108" t="s">
        <v>10</v>
      </c>
      <c r="D15" s="108" t="s">
        <v>11</v>
      </c>
      <c r="E15" s="89" t="s">
        <v>12</v>
      </c>
      <c r="F15" s="90"/>
      <c r="G15" s="111" t="s">
        <v>13</v>
      </c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s="14" customFormat="1" ht="35.25" customHeight="1">
      <c r="A16" s="109"/>
      <c r="B16" s="102"/>
      <c r="C16" s="109"/>
      <c r="D16" s="109"/>
      <c r="E16" s="91"/>
      <c r="F16" s="92"/>
      <c r="G16" s="96" t="s">
        <v>14</v>
      </c>
      <c r="H16" s="97"/>
      <c r="I16" s="97"/>
      <c r="J16" s="97"/>
      <c r="K16" s="97"/>
      <c r="L16" s="98"/>
      <c r="M16" s="96" t="s">
        <v>15</v>
      </c>
      <c r="N16" s="98"/>
      <c r="O16" s="99" t="s">
        <v>16</v>
      </c>
      <c r="P16" s="100"/>
    </row>
    <row r="17" spans="1:16" s="14" customFormat="1" ht="31.5" customHeight="1">
      <c r="A17" s="109"/>
      <c r="B17" s="102"/>
      <c r="C17" s="109"/>
      <c r="D17" s="109"/>
      <c r="E17" s="93"/>
      <c r="F17" s="94"/>
      <c r="G17" s="99" t="s">
        <v>17</v>
      </c>
      <c r="H17" s="100"/>
      <c r="I17" s="99" t="s">
        <v>18</v>
      </c>
      <c r="J17" s="100"/>
      <c r="K17" s="99" t="s">
        <v>19</v>
      </c>
      <c r="L17" s="100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0"/>
      <c r="B18" s="103"/>
      <c r="C18" s="110"/>
      <c r="D18" s="11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735054</v>
      </c>
      <c r="E20" s="21">
        <f>G20+I20+K20+M20+O20</f>
        <v>336354</v>
      </c>
      <c r="F20" s="21">
        <f aca="true" t="shared" si="1" ref="F20:F45">H20+J20+L20+N20+P20</f>
        <v>398700</v>
      </c>
      <c r="G20" s="21">
        <f aca="true" t="shared" si="2" ref="G20:P20">SUM(G21:G43)</f>
        <v>3635</v>
      </c>
      <c r="H20" s="21">
        <f t="shared" si="2"/>
        <v>3386</v>
      </c>
      <c r="I20" s="21">
        <f t="shared" si="2"/>
        <v>18179</v>
      </c>
      <c r="J20" s="21">
        <f t="shared" si="2"/>
        <v>17295</v>
      </c>
      <c r="K20" s="21">
        <f t="shared" si="2"/>
        <v>56551</v>
      </c>
      <c r="L20" s="21">
        <f t="shared" si="2"/>
        <v>53401</v>
      </c>
      <c r="M20" s="21">
        <f t="shared" si="2"/>
        <v>208867</v>
      </c>
      <c r="N20" s="21">
        <f t="shared" si="2"/>
        <v>194105</v>
      </c>
      <c r="O20" s="21">
        <f t="shared" si="2"/>
        <v>49122</v>
      </c>
      <c r="P20" s="21">
        <f t="shared" si="2"/>
        <v>130513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1224</v>
      </c>
      <c r="E21" s="27">
        <f aca="true" t="shared" si="3" ref="E21:E45">G21+I21+K21+M21+O21</f>
        <v>333</v>
      </c>
      <c r="F21" s="27">
        <f t="shared" si="1"/>
        <v>891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266</v>
      </c>
      <c r="N21" s="27">
        <f>'Прил.12 согаз'!N21+'Прил.12 альфа'!N21</f>
        <v>696</v>
      </c>
      <c r="O21" s="27">
        <f>'Прил.12 согаз'!O21+'Прил.12 альфа'!O21</f>
        <v>67</v>
      </c>
      <c r="P21" s="27">
        <f>'Прил.12 согаз'!P21+'Прил.12 альфа'!P21</f>
        <v>195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80844</v>
      </c>
      <c r="E22" s="27">
        <f t="shared" si="3"/>
        <v>37820</v>
      </c>
      <c r="F22" s="27">
        <f t="shared" si="1"/>
        <v>43024</v>
      </c>
      <c r="G22" s="27">
        <f>'Прил.12 согаз'!G22+'Прил.12 альфа'!G22</f>
        <v>350</v>
      </c>
      <c r="H22" s="27">
        <f>'Прил.12 согаз'!H22+'Прил.12 альфа'!H22</f>
        <v>408</v>
      </c>
      <c r="I22" s="27">
        <f>'Прил.12 согаз'!I22+'Прил.12 альфа'!I22</f>
        <v>1904</v>
      </c>
      <c r="J22" s="27">
        <f>'Прил.12 согаз'!J22+'Прил.12 альфа'!J22</f>
        <v>1728</v>
      </c>
      <c r="K22" s="27">
        <f>'Прил.12 согаз'!K22+'Прил.12 альфа'!K22</f>
        <v>6350</v>
      </c>
      <c r="L22" s="27">
        <f>'Прил.12 согаз'!L22+'Прил.12 альфа'!L22</f>
        <v>6003</v>
      </c>
      <c r="M22" s="27">
        <f>'Прил.12 согаз'!M22+'Прил.12 альфа'!M22</f>
        <v>23717</v>
      </c>
      <c r="N22" s="27">
        <f>'Прил.12 согаз'!N22+'Прил.12 альфа'!N22</f>
        <v>19770</v>
      </c>
      <c r="O22" s="27">
        <f>'Прил.12 согаз'!O22+'Прил.12 альфа'!O22</f>
        <v>5499</v>
      </c>
      <c r="P22" s="27">
        <f>'Прил.12 согаз'!P22+'Прил.12 альфа'!P22</f>
        <v>15115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46102</v>
      </c>
      <c r="E23" s="27">
        <f t="shared" si="3"/>
        <v>20514</v>
      </c>
      <c r="F23" s="27">
        <f t="shared" si="1"/>
        <v>25588</v>
      </c>
      <c r="G23" s="27">
        <f>'Прил.12 согаз'!G23+'Прил.12 альфа'!G23</f>
        <v>239</v>
      </c>
      <c r="H23" s="27">
        <f>'Прил.12 согаз'!H23+'Прил.12 альфа'!H23</f>
        <v>193</v>
      </c>
      <c r="I23" s="27">
        <f>'Прил.12 согаз'!I23+'Прил.12 альфа'!I23</f>
        <v>1057</v>
      </c>
      <c r="J23" s="27">
        <f>'Прил.12 согаз'!J23+'Прил.12 альфа'!J23</f>
        <v>1064</v>
      </c>
      <c r="K23" s="27">
        <f>'Прил.12 согаз'!K23+'Прил.12 альфа'!K23</f>
        <v>3806</v>
      </c>
      <c r="L23" s="27">
        <f>'Прил.12 согаз'!L23+'Прил.12 альфа'!L23</f>
        <v>3562</v>
      </c>
      <c r="M23" s="27">
        <f>'Прил.12 согаз'!M23+'Прил.12 альфа'!M23</f>
        <v>11694</v>
      </c>
      <c r="N23" s="27">
        <f>'Прил.12 согаз'!N23+'Прил.12 альфа'!N23</f>
        <v>10954</v>
      </c>
      <c r="O23" s="27">
        <f>'Прил.12 согаз'!O23+'Прил.12 альфа'!O23</f>
        <v>3718</v>
      </c>
      <c r="P23" s="27">
        <f>'Прил.12 согаз'!P23+'Прил.12 альфа'!P23</f>
        <v>9815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44645</v>
      </c>
      <c r="E24" s="27">
        <f t="shared" si="3"/>
        <v>20800</v>
      </c>
      <c r="F24" s="27">
        <f t="shared" si="1"/>
        <v>23845</v>
      </c>
      <c r="G24" s="27">
        <f>'Прил.12 согаз'!G24+'Прил.12 альфа'!G24</f>
        <v>187</v>
      </c>
      <c r="H24" s="27">
        <f>'Прил.12 согаз'!H24+'Прил.12 альфа'!H24</f>
        <v>190</v>
      </c>
      <c r="I24" s="27">
        <f>'Прил.12 согаз'!I24+'Прил.12 альфа'!I24</f>
        <v>1083</v>
      </c>
      <c r="J24" s="27">
        <f>'Прил.12 согаз'!J24+'Прил.12 альфа'!J24</f>
        <v>1042</v>
      </c>
      <c r="K24" s="27">
        <f>'Прил.12 согаз'!K24+'Прил.12 альфа'!K24</f>
        <v>3455</v>
      </c>
      <c r="L24" s="27">
        <f>'Прил.12 согаз'!L24+'Прил.12 альфа'!L24</f>
        <v>3338</v>
      </c>
      <c r="M24" s="27">
        <f>'Прил.12 согаз'!M24+'Прил.12 альфа'!M24</f>
        <v>13137</v>
      </c>
      <c r="N24" s="27">
        <f>'Прил.12 согаз'!N24+'Прил.12 альфа'!N24</f>
        <v>11573</v>
      </c>
      <c r="O24" s="27">
        <f>'Прил.12 согаз'!O24+'Прил.12 альфа'!O24</f>
        <v>2938</v>
      </c>
      <c r="P24" s="27">
        <f>'Прил.12 согаз'!P24+'Прил.12 альфа'!P24</f>
        <v>7702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10381</v>
      </c>
      <c r="E25" s="27">
        <f t="shared" si="3"/>
        <v>5001</v>
      </c>
      <c r="F25" s="27">
        <f t="shared" si="1"/>
        <v>5380</v>
      </c>
      <c r="G25" s="27">
        <f>'Прил.12 согаз'!G25+'Прил.12 альфа'!G25</f>
        <v>36</v>
      </c>
      <c r="H25" s="27">
        <f>'Прил.12 согаз'!H25+'Прил.12 альфа'!H25</f>
        <v>38</v>
      </c>
      <c r="I25" s="27">
        <f>'Прил.12 согаз'!I25+'Прил.12 альфа'!I25</f>
        <v>245</v>
      </c>
      <c r="J25" s="27">
        <f>'Прил.12 согаз'!J25+'Прил.12 альфа'!J25</f>
        <v>198</v>
      </c>
      <c r="K25" s="27">
        <f>'Прил.12 согаз'!K25+'Прил.12 альфа'!K25</f>
        <v>784</v>
      </c>
      <c r="L25" s="27">
        <f>'Прил.12 согаз'!L25+'Прил.12 альфа'!L25</f>
        <v>750</v>
      </c>
      <c r="M25" s="27">
        <f>'Прил.12 согаз'!M25+'Прил.12 альфа'!M25</f>
        <v>3155</v>
      </c>
      <c r="N25" s="27">
        <f>'Прил.12 согаз'!N25+'Прил.12 альфа'!N25</f>
        <v>2373</v>
      </c>
      <c r="O25" s="27">
        <f>'Прил.12 согаз'!O25+'Прил.12 альфа'!O25</f>
        <v>781</v>
      </c>
      <c r="P25" s="27">
        <f>'Прил.12 согаз'!P25+'Прил.12 альфа'!P25</f>
        <v>2021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65025</v>
      </c>
      <c r="E26" s="27">
        <f t="shared" si="3"/>
        <v>29881</v>
      </c>
      <c r="F26" s="27">
        <f t="shared" si="1"/>
        <v>35144</v>
      </c>
      <c r="G26" s="27">
        <f>'Прил.12 согаз'!G26+'Прил.12 альфа'!G26</f>
        <v>299</v>
      </c>
      <c r="H26" s="27">
        <f>'Прил.12 согаз'!H26+'Прил.12 альфа'!H26</f>
        <v>253</v>
      </c>
      <c r="I26" s="27">
        <f>'Прил.12 согаз'!I26+'Прил.12 альфа'!I26</f>
        <v>1444</v>
      </c>
      <c r="J26" s="27">
        <f>'Прил.12 согаз'!J26+'Прил.12 альфа'!J26</f>
        <v>1352</v>
      </c>
      <c r="K26" s="27">
        <f>'Прил.12 согаз'!K26+'Прил.12 альфа'!K26</f>
        <v>4989</v>
      </c>
      <c r="L26" s="27">
        <f>'Прил.12 согаз'!L26+'Прил.12 альфа'!L26</f>
        <v>4646</v>
      </c>
      <c r="M26" s="27">
        <f>'Прил.12 согаз'!M26+'Прил.12 альфа'!M26</f>
        <v>18500</v>
      </c>
      <c r="N26" s="27">
        <f>'Прил.12 согаз'!N26+'Прил.12 альфа'!N26</f>
        <v>16073</v>
      </c>
      <c r="O26" s="27">
        <f>'Прил.12 согаз'!O26+'Прил.12 альфа'!O26</f>
        <v>4649</v>
      </c>
      <c r="P26" s="27">
        <f>'Прил.12 согаз'!P26+'Прил.12 альфа'!P26</f>
        <v>12820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27665</v>
      </c>
      <c r="E27" s="27">
        <f t="shared" si="3"/>
        <v>12508</v>
      </c>
      <c r="F27" s="27">
        <f t="shared" si="1"/>
        <v>15157</v>
      </c>
      <c r="G27" s="27">
        <f>'Прил.12 согаз'!G27+'Прил.12 альфа'!G27</f>
        <v>145</v>
      </c>
      <c r="H27" s="27">
        <f>'Прил.12 согаз'!H27+'Прил.12 альфа'!H27</f>
        <v>125</v>
      </c>
      <c r="I27" s="27">
        <f>'Прил.12 согаз'!I27+'Прил.12 альфа'!I27</f>
        <v>673</v>
      </c>
      <c r="J27" s="27">
        <f>'Прил.12 согаз'!J27+'Прил.12 альфа'!J27</f>
        <v>601</v>
      </c>
      <c r="K27" s="27">
        <f>'Прил.12 согаз'!K27+'Прил.12 альфа'!K27</f>
        <v>2351</v>
      </c>
      <c r="L27" s="27">
        <f>'Прил.12 согаз'!L27+'Прил.12 альфа'!L27</f>
        <v>2300</v>
      </c>
      <c r="M27" s="27">
        <f>'Прил.12 согаз'!M27+'Прил.12 альфа'!M27</f>
        <v>7655</v>
      </c>
      <c r="N27" s="27">
        <f>'Прил.12 согаз'!N27+'Прил.12 альфа'!N27</f>
        <v>7251</v>
      </c>
      <c r="O27" s="27">
        <f>'Прил.12 согаз'!O27+'Прил.12 альфа'!O27</f>
        <v>1684</v>
      </c>
      <c r="P27" s="27">
        <f>'Прил.12 согаз'!P27+'Прил.12 альфа'!P27</f>
        <v>4880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32405</v>
      </c>
      <c r="E28" s="27">
        <f t="shared" si="3"/>
        <v>14888</v>
      </c>
      <c r="F28" s="27">
        <f t="shared" si="1"/>
        <v>17517</v>
      </c>
      <c r="G28" s="27">
        <f>'Прил.12 согаз'!G28+'Прил.12 альфа'!G28</f>
        <v>206</v>
      </c>
      <c r="H28" s="27">
        <f>'Прил.12 согаз'!H28+'Прил.12 альфа'!H28</f>
        <v>195</v>
      </c>
      <c r="I28" s="27">
        <f>'Прил.12 согаз'!I28+'Прил.12 альфа'!I28</f>
        <v>960</v>
      </c>
      <c r="J28" s="27">
        <f>'Прил.12 согаз'!J28+'Прил.12 альфа'!J28</f>
        <v>932</v>
      </c>
      <c r="K28" s="27">
        <f>'Прил.12 согаз'!K28+'Прил.12 альфа'!K28</f>
        <v>2852</v>
      </c>
      <c r="L28" s="27">
        <f>'Прил.12 согаз'!L28+'Прил.12 альфа'!L28</f>
        <v>2719</v>
      </c>
      <c r="M28" s="27">
        <f>'Прил.12 согаз'!M28+'Прил.12 альфа'!M28</f>
        <v>9249</v>
      </c>
      <c r="N28" s="27">
        <f>'Прил.12 согаз'!N28+'Прил.12 альфа'!N28</f>
        <v>8891</v>
      </c>
      <c r="O28" s="27">
        <f>'Прил.12 согаз'!O28+'Прил.12 альфа'!O28</f>
        <v>1621</v>
      </c>
      <c r="P28" s="27">
        <f>'Прил.12 согаз'!P28+'Прил.12 альфа'!P28</f>
        <v>4780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48643</v>
      </c>
      <c r="E29" s="27">
        <f t="shared" si="3"/>
        <v>20930</v>
      </c>
      <c r="F29" s="27">
        <f t="shared" si="1"/>
        <v>27713</v>
      </c>
      <c r="G29" s="27">
        <f>'Прил.12 согаз'!G29+'Прил.12 альфа'!G29</f>
        <v>345</v>
      </c>
      <c r="H29" s="27">
        <f>'Прил.12 согаз'!H29+'Прил.12 альфа'!H29</f>
        <v>346</v>
      </c>
      <c r="I29" s="27">
        <f>'Прил.12 согаз'!I29+'Прил.12 альфа'!I29</f>
        <v>1640</v>
      </c>
      <c r="J29" s="27">
        <f>'Прил.12 согаз'!J29+'Прил.12 альфа'!J29</f>
        <v>1663</v>
      </c>
      <c r="K29" s="27">
        <f>'Прил.12 согаз'!K29+'Прил.12 альфа'!K29</f>
        <v>4746</v>
      </c>
      <c r="L29" s="27">
        <f>'Прил.12 согаз'!L29+'Прил.12 альфа'!L29</f>
        <v>4573</v>
      </c>
      <c r="M29" s="27">
        <f>'Прил.12 согаз'!M29+'Прил.12 альфа'!M29</f>
        <v>11925</v>
      </c>
      <c r="N29" s="27">
        <f>'Прил.12 согаз'!N29+'Прил.12 альфа'!N29</f>
        <v>15077</v>
      </c>
      <c r="O29" s="27">
        <f>'Прил.12 согаз'!O29+'Прил.12 альфа'!O29</f>
        <v>2274</v>
      </c>
      <c r="P29" s="27">
        <f>'Прил.12 согаз'!P29+'Прил.12 альфа'!P29</f>
        <v>6054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123418</v>
      </c>
      <c r="E30" s="27">
        <f t="shared" si="3"/>
        <v>55004</v>
      </c>
      <c r="F30" s="27">
        <f t="shared" si="1"/>
        <v>68414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44370</v>
      </c>
      <c r="N30" s="27">
        <f>'Прил.12 согаз'!N30+'Прил.12 альфа'!N30</f>
        <v>40159</v>
      </c>
      <c r="O30" s="27">
        <f>'Прил.12 согаз'!O30+'Прил.12 альфа'!O30</f>
        <v>10634</v>
      </c>
      <c r="P30" s="27">
        <f>'Прил.12 согаз'!P30+'Прил.12 альфа'!P30</f>
        <v>28255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99752</v>
      </c>
      <c r="E31" s="27">
        <f t="shared" si="3"/>
        <v>43480</v>
      </c>
      <c r="F31" s="27">
        <f t="shared" si="1"/>
        <v>56272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35120</v>
      </c>
      <c r="N31" s="27">
        <f>'Прил.12 согаз'!N31+'Прил.12 альфа'!N31</f>
        <v>32910</v>
      </c>
      <c r="O31" s="27">
        <f>'Прил.12 согаз'!O31+'Прил.12 альфа'!O31</f>
        <v>8360</v>
      </c>
      <c r="P31" s="27">
        <f>'Прил.12 согаз'!P31+'Прил.12 альфа'!P31</f>
        <v>23362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23658</v>
      </c>
      <c r="E32" s="27">
        <f t="shared" si="3"/>
        <v>12082</v>
      </c>
      <c r="F32" s="27">
        <f t="shared" si="1"/>
        <v>11576</v>
      </c>
      <c r="G32" s="27">
        <f>'Прил.12 согаз'!G32+'Прил.12 альфа'!G32</f>
        <v>620</v>
      </c>
      <c r="H32" s="27">
        <f>'Прил.12 согаз'!H32+'Прил.12 альфа'!H32</f>
        <v>557</v>
      </c>
      <c r="I32" s="27">
        <f>'Прил.12 согаз'!I32+'Прил.12 альфа'!I32</f>
        <v>3015</v>
      </c>
      <c r="J32" s="27">
        <f>'Прил.12 согаз'!J32+'Прил.12 альфа'!J32</f>
        <v>2866</v>
      </c>
      <c r="K32" s="27">
        <f>'Прил.12 согаз'!K32+'Прил.12 альфа'!K32</f>
        <v>8447</v>
      </c>
      <c r="L32" s="27">
        <f>'Прил.12 согаз'!L32+'Прил.12 альфа'!L32</f>
        <v>8153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16967</v>
      </c>
      <c r="E33" s="27">
        <f t="shared" si="3"/>
        <v>8817</v>
      </c>
      <c r="F33" s="27">
        <f t="shared" si="1"/>
        <v>8150</v>
      </c>
      <c r="G33" s="27">
        <f>'Прил.12 согаз'!G33+'Прил.12 альфа'!G33</f>
        <v>379</v>
      </c>
      <c r="H33" s="27">
        <f>'Прил.12 согаз'!H33+'Прил.12 альфа'!H33</f>
        <v>355</v>
      </c>
      <c r="I33" s="27">
        <f>'Прил.12 согаз'!I33+'Прил.12 альфа'!I33</f>
        <v>1942</v>
      </c>
      <c r="J33" s="27">
        <f>'Прил.12 согаз'!J33+'Прил.12 альфа'!J33</f>
        <v>1941</v>
      </c>
      <c r="K33" s="27">
        <f>'Прил.12 согаз'!K33+'Прил.12 альфа'!K33</f>
        <v>6496</v>
      </c>
      <c r="L33" s="27">
        <f>'Прил.12 согаз'!L33+'Прил.12 альфа'!L33</f>
        <v>5854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16650</v>
      </c>
      <c r="E34" s="27">
        <f t="shared" si="3"/>
        <v>8614</v>
      </c>
      <c r="F34" s="27">
        <f t="shared" si="1"/>
        <v>8036</v>
      </c>
      <c r="G34" s="27">
        <f>'Прил.12 согаз'!G34+'Прил.12 альфа'!G34</f>
        <v>417</v>
      </c>
      <c r="H34" s="27">
        <f>'Прил.12 согаз'!H34+'Прил.12 альфа'!H34</f>
        <v>383</v>
      </c>
      <c r="I34" s="27">
        <f>'Прил.12 согаз'!I34+'Прил.12 альфа'!I34</f>
        <v>2062</v>
      </c>
      <c r="J34" s="27">
        <f>'Прил.12 согаз'!J34+'Прил.12 альфа'!J34</f>
        <v>1916</v>
      </c>
      <c r="K34" s="27">
        <f>'Прил.12 согаз'!K34+'Прил.12 альфа'!K34</f>
        <v>6135</v>
      </c>
      <c r="L34" s="27">
        <f>'Прил.12 согаз'!L34+'Прил.12 альфа'!L34</f>
        <v>5737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10815</v>
      </c>
      <c r="E35" s="27">
        <f t="shared" si="3"/>
        <v>5759</v>
      </c>
      <c r="F35" s="27">
        <f t="shared" si="1"/>
        <v>5056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4247</v>
      </c>
      <c r="N35" s="27">
        <f>'Прил.12 согаз'!N35+'Прил.12 альфа'!N35</f>
        <v>2876</v>
      </c>
      <c r="O35" s="27">
        <f>'Прил.12 согаз'!O35+'Прил.12 альфа'!O35</f>
        <v>1512</v>
      </c>
      <c r="P35" s="27">
        <f>'Прил.12 согаз'!P35+'Прил.12 альфа'!P35</f>
        <v>2180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17354</v>
      </c>
      <c r="E36" s="27">
        <f t="shared" si="3"/>
        <v>8199</v>
      </c>
      <c r="F36" s="27">
        <f t="shared" si="1"/>
        <v>9155</v>
      </c>
      <c r="G36" s="27">
        <f>'Прил.12 согаз'!G36+'Прил.12 альфа'!G36</f>
        <v>94</v>
      </c>
      <c r="H36" s="27">
        <f>'Прил.12 согаз'!H36+'Прил.12 альфа'!H36</f>
        <v>76</v>
      </c>
      <c r="I36" s="27">
        <f>'Прил.12 согаз'!I36+'Прил.12 альфа'!I36</f>
        <v>412</v>
      </c>
      <c r="J36" s="27">
        <f>'Прил.12 согаз'!J36+'Прил.12 альфа'!J36</f>
        <v>370</v>
      </c>
      <c r="K36" s="27">
        <f>'Прил.12 согаз'!K36+'Прил.12 альфа'!K36</f>
        <v>1377</v>
      </c>
      <c r="L36" s="27">
        <f>'Прил.12 согаз'!L36+'Прил.12 альфа'!L36</f>
        <v>1266</v>
      </c>
      <c r="M36" s="27">
        <f>'Прил.12 согаз'!M36+'Прил.12 альфа'!M36</f>
        <v>5096</v>
      </c>
      <c r="N36" s="27">
        <f>'Прил.12 согаз'!N36+'Прил.12 альфа'!N36</f>
        <v>4373</v>
      </c>
      <c r="O36" s="27">
        <f>'Прил.12 согаз'!O36+'Прил.12 альфа'!O36</f>
        <v>1220</v>
      </c>
      <c r="P36" s="27">
        <f>'Прил.12 согаз'!P36+'Прил.12 альфа'!P36</f>
        <v>3070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44664</v>
      </c>
      <c r="E37" s="27">
        <f t="shared" si="3"/>
        <v>19804</v>
      </c>
      <c r="F37" s="27">
        <f t="shared" si="1"/>
        <v>24860</v>
      </c>
      <c r="G37" s="27">
        <f>'Прил.12 согаз'!G37+'Прил.12 альфа'!G37</f>
        <v>318</v>
      </c>
      <c r="H37" s="27">
        <f>'Прил.12 согаз'!H37+'Прил.12 альфа'!H37</f>
        <v>267</v>
      </c>
      <c r="I37" s="27">
        <f>'Прил.12 согаз'!I37+'Прил.12 альфа'!I37</f>
        <v>1742</v>
      </c>
      <c r="J37" s="27">
        <f>'Прил.12 согаз'!J37+'Прил.12 альфа'!J37</f>
        <v>1622</v>
      </c>
      <c r="K37" s="27">
        <f>'Прил.12 согаз'!K37+'Прил.12 альфа'!K37</f>
        <v>4763</v>
      </c>
      <c r="L37" s="27">
        <f>'Прил.12 согаз'!L37+'Прил.12 альфа'!L37</f>
        <v>4500</v>
      </c>
      <c r="M37" s="27">
        <f>'Прил.12 согаз'!M37+'Прил.12 альфа'!M37</f>
        <v>11201</v>
      </c>
      <c r="N37" s="27">
        <f>'Прил.12 согаз'!N37+'Прил.12 альфа'!N37</f>
        <v>13726</v>
      </c>
      <c r="O37" s="27">
        <f>'Прил.12 согаз'!O37+'Прил.12 альфа'!O37</f>
        <v>1780</v>
      </c>
      <c r="P37" s="27">
        <f>'Прил.12 согаз'!P37+'Прил.12 альфа'!P37</f>
        <v>4745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6607</v>
      </c>
      <c r="E38" s="27">
        <f t="shared" si="3"/>
        <v>2442</v>
      </c>
      <c r="F38" s="27">
        <f t="shared" si="1"/>
        <v>4165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1778</v>
      </c>
      <c r="N38" s="27">
        <f>'Прил.12 согаз'!N38+'Прил.12 альфа'!N38</f>
        <v>2242</v>
      </c>
      <c r="O38" s="27">
        <f>'Прил.12 согаз'!O38+'Прил.12 альфа'!O38</f>
        <v>664</v>
      </c>
      <c r="P38" s="27">
        <f>'Прил.12 согаз'!P38+'Прил.12 альфа'!P38</f>
        <v>1923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4115</v>
      </c>
      <c r="E39" s="27">
        <f t="shared" si="3"/>
        <v>2225</v>
      </c>
      <c r="F39" s="27">
        <f t="shared" si="1"/>
        <v>1890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1713</v>
      </c>
      <c r="N39" s="27">
        <f>'Прил.12 согаз'!N39+'Прил.12 альфа'!N39</f>
        <v>1315</v>
      </c>
      <c r="O39" s="27">
        <f>'Прил.12 согаз'!O39+'Прил.12 альфа'!O39</f>
        <v>512</v>
      </c>
      <c r="P39" s="27">
        <f>'Прил.12 согаз'!P39+'Прил.12 альфа'!P39</f>
        <v>575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5959</v>
      </c>
      <c r="E40" s="27">
        <f t="shared" si="3"/>
        <v>2698</v>
      </c>
      <c r="F40" s="27">
        <f t="shared" si="1"/>
        <v>3261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2221</v>
      </c>
      <c r="N40" s="27">
        <f>'Прил.12 согаз'!N40+'Прил.12 альфа'!N40</f>
        <v>1752</v>
      </c>
      <c r="O40" s="27">
        <f>'Прил.12 согаз'!O40+'Прил.12 альфа'!O40</f>
        <v>477</v>
      </c>
      <c r="P40" s="27">
        <f>'Прил.12 согаз'!P40+'Прил.12 альфа'!P40</f>
        <v>1509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5945</v>
      </c>
      <c r="E41" s="27">
        <f t="shared" si="3"/>
        <v>3524</v>
      </c>
      <c r="F41" s="27">
        <f t="shared" si="1"/>
        <v>2421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2949</v>
      </c>
      <c r="N41" s="27">
        <f>'Прил.12 согаз'!N41+'Прил.12 альфа'!N41</f>
        <v>1398</v>
      </c>
      <c r="O41" s="27">
        <f>'Прил.12 согаз'!O41+'Прил.12 альфа'!O41</f>
        <v>575</v>
      </c>
      <c r="P41" s="27">
        <f>'Прил.12 согаз'!P41+'Прил.12 альфа'!P41</f>
        <v>1023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2216</v>
      </c>
      <c r="E42" s="27">
        <f t="shared" si="3"/>
        <v>1031</v>
      </c>
      <c r="F42" s="27">
        <f t="shared" si="1"/>
        <v>1185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874</v>
      </c>
      <c r="N42" s="27">
        <f>'Прил.12 согаз'!N42+'Прил.12 альфа'!N42</f>
        <v>696</v>
      </c>
      <c r="O42" s="27">
        <f>'Прил.12 согаз'!O42+'Прил.12 альфа'!O42</f>
        <v>157</v>
      </c>
      <c r="P42" s="27">
        <f>'Прил.12 согаз'!P42+'Прил.12 альфа'!P42</f>
        <v>489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324319</v>
      </c>
      <c r="E44" s="21">
        <f t="shared" si="3"/>
        <v>0</v>
      </c>
      <c r="F44" s="21">
        <f t="shared" si="1"/>
        <v>324319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193879</v>
      </c>
      <c r="O44" s="21">
        <f t="shared" si="4"/>
        <v>0</v>
      </c>
      <c r="P44" s="21">
        <f t="shared" si="4"/>
        <v>130440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126681</v>
      </c>
      <c r="E45" s="27">
        <f t="shared" si="3"/>
        <v>0</v>
      </c>
      <c r="F45" s="27">
        <f t="shared" si="1"/>
        <v>126681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74155</v>
      </c>
      <c r="O45" s="27"/>
      <c r="P45" s="27">
        <f>'Прил.12 согаз'!P45+'Прил.12 альфа'!P45</f>
        <v>52526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35150</v>
      </c>
      <c r="E46" s="27">
        <f aca="true" t="shared" si="6" ref="E46:E73">G46+I46+K46+M46+O46</f>
        <v>0</v>
      </c>
      <c r="F46" s="27">
        <f aca="true" t="shared" si="7" ref="F46:F73">H46+J46+L46+N46+P46</f>
        <v>35150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19980</v>
      </c>
      <c r="O46" s="27"/>
      <c r="P46" s="27">
        <f>'Прил.12 согаз'!P46+'Прил.12 альфа'!P46</f>
        <v>15170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21116</v>
      </c>
      <c r="E47" s="27">
        <f t="shared" si="6"/>
        <v>0</v>
      </c>
      <c r="F47" s="27">
        <f t="shared" si="7"/>
        <v>21116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11266</v>
      </c>
      <c r="O47" s="27"/>
      <c r="P47" s="27">
        <f>'Прил.12 согаз'!P47+'Прил.12 альфа'!P47</f>
        <v>9850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19846</v>
      </c>
      <c r="E48" s="27">
        <f t="shared" si="6"/>
        <v>0</v>
      </c>
      <c r="F48" s="27">
        <f t="shared" si="7"/>
        <v>19846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12012</v>
      </c>
      <c r="O48" s="27"/>
      <c r="P48" s="27">
        <f>'Прил.12 согаз'!P48+'Прил.12 альфа'!P48</f>
        <v>7834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4493</v>
      </c>
      <c r="E49" s="27">
        <f t="shared" si="6"/>
        <v>0</v>
      </c>
      <c r="F49" s="27">
        <f t="shared" si="7"/>
        <v>4493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2455</v>
      </c>
      <c r="O49" s="26"/>
      <c r="P49" s="27">
        <f>'Прил.12 согаз'!P49+'Прил.12 альфа'!P49</f>
        <v>2038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29178</v>
      </c>
      <c r="E50" s="27">
        <f t="shared" si="6"/>
        <v>0</v>
      </c>
      <c r="F50" s="27">
        <f t="shared" si="7"/>
        <v>29178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16329</v>
      </c>
      <c r="O50" s="26"/>
      <c r="P50" s="27">
        <f>'Прил.12 согаз'!P50+'Прил.12 альфа'!P50</f>
        <v>12849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12285</v>
      </c>
      <c r="E51" s="27">
        <f t="shared" si="6"/>
        <v>0</v>
      </c>
      <c r="F51" s="27">
        <f t="shared" si="7"/>
        <v>12285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7383</v>
      </c>
      <c r="O51" s="26"/>
      <c r="P51" s="27">
        <f>'Прил.12 согаз'!P51+'Прил.12 альфа'!P51</f>
        <v>4902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13953</v>
      </c>
      <c r="E52" s="27">
        <f t="shared" si="6"/>
        <v>0</v>
      </c>
      <c r="F52" s="27">
        <f t="shared" si="7"/>
        <v>13953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9109</v>
      </c>
      <c r="O52" s="26"/>
      <c r="P52" s="27">
        <f>'Прил.12 согаз'!P52+'Прил.12 альфа'!P52</f>
        <v>4844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21457</v>
      </c>
      <c r="E53" s="27">
        <f t="shared" si="6"/>
        <v>0</v>
      </c>
      <c r="F53" s="27">
        <f t="shared" si="7"/>
        <v>21457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15338</v>
      </c>
      <c r="O53" s="26"/>
      <c r="P53" s="27">
        <f>'Прил.12 согаз'!P53+'Прил.12 альфа'!P53</f>
        <v>6119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4398</v>
      </c>
      <c r="E54" s="27">
        <f t="shared" si="6"/>
        <v>0</v>
      </c>
      <c r="F54" s="27">
        <f t="shared" si="7"/>
        <v>4398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2343</v>
      </c>
      <c r="O54" s="27"/>
      <c r="P54" s="27">
        <f>'Прил.12 согаз'!P54+'Прил.12 альфа'!P54</f>
        <v>2055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7490</v>
      </c>
      <c r="E55" s="27">
        <f t="shared" si="6"/>
        <v>0</v>
      </c>
      <c r="F55" s="27">
        <f t="shared" si="7"/>
        <v>7490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4415</v>
      </c>
      <c r="O55" s="27"/>
      <c r="P55" s="27">
        <f>'Прил.12 согаз'!P55+'Прил.12 альфа'!P55</f>
        <v>3075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18895</v>
      </c>
      <c r="E56" s="27">
        <f t="shared" si="6"/>
        <v>0</v>
      </c>
      <c r="F56" s="27">
        <f t="shared" si="7"/>
        <v>18895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14081</v>
      </c>
      <c r="O56" s="27"/>
      <c r="P56" s="27">
        <f>'Прил.12 согаз'!P56+'Прил.12 альфа'!P56</f>
        <v>4814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4134</v>
      </c>
      <c r="E57" s="27">
        <f t="shared" si="6"/>
        <v>0</v>
      </c>
      <c r="F57" s="27">
        <f t="shared" si="7"/>
        <v>4134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2236</v>
      </c>
      <c r="O57" s="26"/>
      <c r="P57" s="27">
        <f>'Прил.12 согаз'!P57+'Прил.12 альфа'!P57</f>
        <v>1898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2857</v>
      </c>
      <c r="E58" s="27">
        <f t="shared" si="6"/>
        <v>0</v>
      </c>
      <c r="F58" s="27">
        <f t="shared" si="7"/>
        <v>2857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1404</v>
      </c>
      <c r="O58" s="26"/>
      <c r="P58" s="27">
        <f>'Прил.12 согаз'!P58+'Прил.12 альфа'!P58</f>
        <v>1453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2386</v>
      </c>
      <c r="E59" s="27">
        <f t="shared" si="6"/>
        <v>0</v>
      </c>
      <c r="F59" s="27">
        <f t="shared" si="7"/>
        <v>2386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1373</v>
      </c>
      <c r="O59" s="26"/>
      <c r="P59" s="27">
        <f>'Прил.12 согаз'!P59+'Прил.12 альфа'!P59</f>
        <v>1013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733774</v>
      </c>
      <c r="E60" s="21">
        <f t="shared" si="6"/>
        <v>335780</v>
      </c>
      <c r="F60" s="21">
        <f t="shared" si="7"/>
        <v>397994</v>
      </c>
      <c r="G60" s="21">
        <f aca="true" t="shared" si="8" ref="G60:P60">SUM(G61:G80)</f>
        <v>3634</v>
      </c>
      <c r="H60" s="21">
        <f t="shared" si="8"/>
        <v>3381</v>
      </c>
      <c r="I60" s="21">
        <f t="shared" si="8"/>
        <v>18131</v>
      </c>
      <c r="J60" s="21">
        <f t="shared" si="8"/>
        <v>17238</v>
      </c>
      <c r="K60" s="21">
        <f t="shared" si="8"/>
        <v>56410</v>
      </c>
      <c r="L60" s="21">
        <f t="shared" si="8"/>
        <v>53260</v>
      </c>
      <c r="M60" s="21">
        <f t="shared" si="8"/>
        <v>208531</v>
      </c>
      <c r="N60" s="21">
        <f t="shared" si="8"/>
        <v>193676</v>
      </c>
      <c r="O60" s="21">
        <f t="shared" si="8"/>
        <v>49074</v>
      </c>
      <c r="P60" s="21">
        <f t="shared" si="8"/>
        <v>130439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562</v>
      </c>
      <c r="E61" s="27">
        <f t="shared" si="6"/>
        <v>181</v>
      </c>
      <c r="F61" s="27">
        <f t="shared" si="7"/>
        <v>381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143</v>
      </c>
      <c r="N61" s="26">
        <f>'Прил.12 согаз'!N61+'Прил.12 альфа'!N61</f>
        <v>299</v>
      </c>
      <c r="O61" s="26">
        <f>'Прил.12 согаз'!O61+'Прил.12 альфа'!O61</f>
        <v>38</v>
      </c>
      <c r="P61" s="26">
        <f>'Прил.12 согаз'!P61+'Прил.12 альфа'!P61</f>
        <v>82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30440</v>
      </c>
      <c r="E62" s="27">
        <f t="shared" si="6"/>
        <v>14089</v>
      </c>
      <c r="F62" s="27">
        <f t="shared" si="7"/>
        <v>16351</v>
      </c>
      <c r="G62" s="26">
        <f>'Прил.12 согаз'!G62+'Прил.12 альфа'!G62</f>
        <v>119</v>
      </c>
      <c r="H62" s="26">
        <f>'Прил.12 согаз'!H62+'Прил.12 альфа'!H62</f>
        <v>137</v>
      </c>
      <c r="I62" s="26">
        <f>'Прил.12 согаз'!I62+'Прил.12 альфа'!I62</f>
        <v>672</v>
      </c>
      <c r="J62" s="26">
        <f>'Прил.12 согаз'!J62+'Прил.12 альфа'!J62</f>
        <v>661</v>
      </c>
      <c r="K62" s="26">
        <f>'Прил.12 согаз'!K62+'Прил.12 альфа'!K62</f>
        <v>2238</v>
      </c>
      <c r="L62" s="26">
        <f>'Прил.12 согаз'!L62+'Прил.12 альфа'!L62</f>
        <v>2072</v>
      </c>
      <c r="M62" s="26">
        <f>'Прил.12 согаз'!M62+'Прил.12 альфа'!M62</f>
        <v>8996</v>
      </c>
      <c r="N62" s="26">
        <f>'Прил.12 согаз'!N62+'Прил.12 альфа'!N62</f>
        <v>7659</v>
      </c>
      <c r="O62" s="26">
        <f>'Прил.12 согаз'!O62+'Прил.12 альфа'!O62</f>
        <v>2064</v>
      </c>
      <c r="P62" s="26">
        <f>'Прил.12 согаз'!P62+'Прил.12 альфа'!P62</f>
        <v>5822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46809</v>
      </c>
      <c r="E63" s="27">
        <f t="shared" si="6"/>
        <v>20807</v>
      </c>
      <c r="F63" s="27">
        <f t="shared" si="7"/>
        <v>26002</v>
      </c>
      <c r="G63" s="26">
        <f>'Прил.12 согаз'!G63+'Прил.12 альфа'!G63</f>
        <v>238</v>
      </c>
      <c r="H63" s="26">
        <f>'Прил.12 согаз'!H63+'Прил.12 альфа'!H63</f>
        <v>194</v>
      </c>
      <c r="I63" s="26">
        <f>'Прил.12 согаз'!I63+'Прил.12 альфа'!I63</f>
        <v>1063</v>
      </c>
      <c r="J63" s="26">
        <f>'Прил.12 согаз'!J63+'Прил.12 альфа'!J63</f>
        <v>1074</v>
      </c>
      <c r="K63" s="26">
        <f>'Прил.12 согаз'!K63+'Прил.12 альфа'!K63</f>
        <v>3848</v>
      </c>
      <c r="L63" s="26">
        <f>'Прил.12 согаз'!L63+'Прил.12 альфа'!L63</f>
        <v>3606</v>
      </c>
      <c r="M63" s="26">
        <f>'Прил.12 согаз'!M63+'Прил.12 альфа'!M63</f>
        <v>11923</v>
      </c>
      <c r="N63" s="26">
        <f>'Прил.12 согаз'!N63+'Прил.12 альфа'!N63</f>
        <v>11291</v>
      </c>
      <c r="O63" s="26">
        <f>'Прил.12 согаз'!O63+'Прил.12 альфа'!O63</f>
        <v>3735</v>
      </c>
      <c r="P63" s="26">
        <f>'Прил.12 согаз'!P63+'Прил.12 альфа'!P63</f>
        <v>9837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45871</v>
      </c>
      <c r="E64" s="27">
        <f t="shared" si="6"/>
        <v>21389</v>
      </c>
      <c r="F64" s="27">
        <f t="shared" si="7"/>
        <v>24482</v>
      </c>
      <c r="G64" s="26">
        <f>'Прил.12 согаз'!G64+'Прил.12 альфа'!G64</f>
        <v>191</v>
      </c>
      <c r="H64" s="26">
        <f>'Прил.12 согаз'!H64+'Прил.12 альфа'!H64</f>
        <v>191</v>
      </c>
      <c r="I64" s="26">
        <f>'Прил.12 согаз'!I64+'Прил.12 альфа'!I64</f>
        <v>1094</v>
      </c>
      <c r="J64" s="26">
        <f>'Прил.12 согаз'!J64+'Прил.12 альфа'!J64</f>
        <v>1067</v>
      </c>
      <c r="K64" s="26">
        <f>'Прил.12 согаз'!K64+'Прил.12 альфа'!K64</f>
        <v>3500</v>
      </c>
      <c r="L64" s="26">
        <f>'Прил.12 согаз'!L64+'Прил.12 альфа'!L64</f>
        <v>3359</v>
      </c>
      <c r="M64" s="26">
        <f>'Прил.12 согаз'!M64+'Прил.12 альфа'!M64</f>
        <v>13608</v>
      </c>
      <c r="N64" s="26">
        <f>'Прил.12 согаз'!N64+'Прил.12 альфа'!N64</f>
        <v>12063</v>
      </c>
      <c r="O64" s="26">
        <f>'Прил.12 согаз'!O64+'Прил.12 альфа'!O64</f>
        <v>2996</v>
      </c>
      <c r="P64" s="26">
        <f>'Прил.12 согаз'!P64+'Прил.12 альфа'!P64</f>
        <v>7802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10602</v>
      </c>
      <c r="E65" s="27">
        <f t="shared" si="6"/>
        <v>5095</v>
      </c>
      <c r="F65" s="27">
        <f t="shared" si="7"/>
        <v>5507</v>
      </c>
      <c r="G65" s="26">
        <f>'Прил.12 согаз'!G65+'Прил.12 альфа'!G65</f>
        <v>36</v>
      </c>
      <c r="H65" s="26">
        <f>'Прил.12 согаз'!H65+'Прил.12 альфа'!H65</f>
        <v>38</v>
      </c>
      <c r="I65" s="26">
        <f>'Прил.12 согаз'!I65+'Прил.12 альфа'!I65</f>
        <v>252</v>
      </c>
      <c r="J65" s="26">
        <f>'Прил.12 согаз'!J65+'Прил.12 альфа'!J65</f>
        <v>204</v>
      </c>
      <c r="K65" s="26">
        <f>'Прил.12 согаз'!K65+'Прил.12 альфа'!K65</f>
        <v>792</v>
      </c>
      <c r="L65" s="26">
        <f>'Прил.12 согаз'!L65+'Прил.12 альфа'!L65</f>
        <v>755</v>
      </c>
      <c r="M65" s="26">
        <f>'Прил.12 согаз'!M65+'Прил.12 альфа'!M65</f>
        <v>3230</v>
      </c>
      <c r="N65" s="26">
        <f>'Прил.12 согаз'!N65+'Прил.12 альфа'!N65</f>
        <v>2474</v>
      </c>
      <c r="O65" s="26">
        <f>'Прил.12 согаз'!O65+'Прил.12 альфа'!O65</f>
        <v>785</v>
      </c>
      <c r="P65" s="26">
        <f>'Прил.12 согаз'!P65+'Прил.12 альфа'!P65</f>
        <v>2036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19304</v>
      </c>
      <c r="E66" s="27">
        <f t="shared" si="6"/>
        <v>8958</v>
      </c>
      <c r="F66" s="27">
        <f t="shared" si="7"/>
        <v>10346</v>
      </c>
      <c r="G66" s="26">
        <f>'Прил.12 согаз'!G66+'Прил.12 альфа'!G66</f>
        <v>101</v>
      </c>
      <c r="H66" s="26">
        <f>'Прил.12 согаз'!H66+'Прил.12 альфа'!H66</f>
        <v>70</v>
      </c>
      <c r="I66" s="26">
        <f>'Прил.12 согаз'!I66+'Прил.12 альфа'!I66</f>
        <v>414</v>
      </c>
      <c r="J66" s="26">
        <f>'Прил.12 согаз'!J66+'Прил.12 альфа'!J66</f>
        <v>411</v>
      </c>
      <c r="K66" s="26">
        <f>'Прил.12 согаз'!K66+'Прил.12 альфа'!K66</f>
        <v>1396</v>
      </c>
      <c r="L66" s="26">
        <f>'Прил.12 согаз'!L66+'Прил.12 альфа'!L66</f>
        <v>1327</v>
      </c>
      <c r="M66" s="26">
        <f>'Прил.12 согаз'!M66+'Прил.12 альфа'!M66</f>
        <v>5552</v>
      </c>
      <c r="N66" s="26">
        <f>'Прил.12 согаз'!N66+'Прил.12 альфа'!N66</f>
        <v>4644</v>
      </c>
      <c r="O66" s="26">
        <f>'Прил.12 согаз'!O66+'Прил.12 альфа'!O66</f>
        <v>1495</v>
      </c>
      <c r="P66" s="26">
        <f>'Прил.12 согаз'!P66+'Прил.12 альфа'!P66</f>
        <v>3894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32924</v>
      </c>
      <c r="E67" s="27">
        <f t="shared" si="6"/>
        <v>15109</v>
      </c>
      <c r="F67" s="27">
        <f t="shared" si="7"/>
        <v>17815</v>
      </c>
      <c r="G67" s="26">
        <f>'Прил.12 согаз'!G67+'Прил.12 альфа'!G67</f>
        <v>206</v>
      </c>
      <c r="H67" s="26">
        <f>'Прил.12 согаз'!H67+'Прил.12 альфа'!H67</f>
        <v>196</v>
      </c>
      <c r="I67" s="26">
        <f>'Прил.12 согаз'!I67+'Прил.12 альфа'!I67</f>
        <v>968</v>
      </c>
      <c r="J67" s="26">
        <f>'Прил.12 согаз'!J67+'Прил.12 альфа'!J67</f>
        <v>939</v>
      </c>
      <c r="K67" s="26">
        <f>'Прил.12 согаз'!K67+'Прил.12 альфа'!K67</f>
        <v>2876</v>
      </c>
      <c r="L67" s="26">
        <f>'Прил.12 согаз'!L67+'Прил.12 альфа'!L67</f>
        <v>2735</v>
      </c>
      <c r="M67" s="26">
        <f>'Прил.12 согаз'!M67+'Прил.12 альфа'!M67</f>
        <v>9430</v>
      </c>
      <c r="N67" s="26">
        <f>'Прил.12 согаз'!N67+'Прил.12 альфа'!N67</f>
        <v>9114</v>
      </c>
      <c r="O67" s="26">
        <f>'Прил.12 согаз'!O67+'Прил.12 альфа'!O67</f>
        <v>1629</v>
      </c>
      <c r="P67" s="26">
        <f>'Прил.12 согаз'!P67+'Прил.12 альфа'!P67</f>
        <v>4831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5"/>
        <v>41227</v>
      </c>
      <c r="E68" s="27">
        <f t="shared" si="6"/>
        <v>17782</v>
      </c>
      <c r="F68" s="27">
        <f t="shared" si="7"/>
        <v>23445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14409</v>
      </c>
      <c r="N68" s="26">
        <f>'Прил.12 согаз'!N68+'Прил.12 альфа'!N68</f>
        <v>13915</v>
      </c>
      <c r="O68" s="26">
        <f>'Прил.12 согаз'!O68+'Прил.12 альфа'!O68</f>
        <v>3373</v>
      </c>
      <c r="P68" s="26">
        <f>'Прил.12 согаз'!P68+'Прил.12 альфа'!P68</f>
        <v>9530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291705</v>
      </c>
      <c r="E69" s="27">
        <f t="shared" si="6"/>
        <v>133387</v>
      </c>
      <c r="F69" s="27">
        <f t="shared" si="7"/>
        <v>158318</v>
      </c>
      <c r="G69" s="26">
        <f>'Прил.12 согаз'!G69+'Прил.12 альфа'!G69</f>
        <v>1754</v>
      </c>
      <c r="H69" s="26">
        <f>'Прил.12 согаз'!H69+'Прил.12 альфа'!H69</f>
        <v>1633</v>
      </c>
      <c r="I69" s="26">
        <f>'Прил.12 согаз'!I69+'Прил.12 альфа'!I69</f>
        <v>8560</v>
      </c>
      <c r="J69" s="26">
        <f>'Прил.12 согаз'!J69+'Прил.12 альфа'!J69</f>
        <v>8264</v>
      </c>
      <c r="K69" s="26">
        <f>'Прил.12 согаз'!K69+'Прил.12 альфа'!K69</f>
        <v>25489</v>
      </c>
      <c r="L69" s="26">
        <f>'Прил.12 согаз'!L69+'Прил.12 альфа'!L69</f>
        <v>23985</v>
      </c>
      <c r="M69" s="26">
        <f>'Прил.12 согаз'!M69+'Прил.12 альфа'!M69</f>
        <v>78887</v>
      </c>
      <c r="N69" s="26">
        <f>'Прил.12 согаз'!N69+'Прил.12 альфа'!N69</f>
        <v>74971</v>
      </c>
      <c r="O69" s="26">
        <f>'Прил.12 согаз'!O69+'Прил.12 альфа'!O69</f>
        <v>18697</v>
      </c>
      <c r="P69" s="26">
        <f>'Прил.12 согаз'!P69+'Прил.12 альфа'!P69</f>
        <v>49465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50732</v>
      </c>
      <c r="E70" s="27">
        <f t="shared" si="6"/>
        <v>23853</v>
      </c>
      <c r="F70" s="27">
        <f t="shared" si="7"/>
        <v>26879</v>
      </c>
      <c r="G70" s="26">
        <f>'Прил.12 согаз'!G70+'Прил.12 альфа'!G70</f>
        <v>231</v>
      </c>
      <c r="H70" s="26">
        <f>'Прил.12 согаз'!H70+'Прил.12 альфа'!H70</f>
        <v>271</v>
      </c>
      <c r="I70" s="26">
        <f>'Прил.12 согаз'!I70+'Прил.12 альфа'!I70</f>
        <v>1235</v>
      </c>
      <c r="J70" s="26">
        <f>'Прил.12 согаз'!J70+'Прил.12 альфа'!J70</f>
        <v>1069</v>
      </c>
      <c r="K70" s="26">
        <f>'Прил.12 согаз'!K70+'Прил.12 альфа'!K70</f>
        <v>4127</v>
      </c>
      <c r="L70" s="26">
        <f>'Прил.12 согаз'!L70+'Прил.12 альфа'!L70</f>
        <v>3948</v>
      </c>
      <c r="M70" s="26">
        <f>'Прил.12 согаз'!M70+'Прил.12 альфа'!M70</f>
        <v>14821</v>
      </c>
      <c r="N70" s="26">
        <f>'Прил.12 согаз'!N70+'Прил.12 альфа'!N70</f>
        <v>12282</v>
      </c>
      <c r="O70" s="26">
        <f>'Прил.12 согаз'!O70+'Прил.12 альфа'!O70</f>
        <v>3439</v>
      </c>
      <c r="P70" s="26">
        <f>'Прил.12 согаз'!P70+'Прил.12 альфа'!P70</f>
        <v>9309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46279</v>
      </c>
      <c r="E71" s="27">
        <f t="shared" si="6"/>
        <v>21127</v>
      </c>
      <c r="F71" s="27">
        <f t="shared" si="7"/>
        <v>25152</v>
      </c>
      <c r="G71" s="26">
        <f>'Прил.12 согаз'!G71+'Прил.12 альфа'!G71</f>
        <v>198</v>
      </c>
      <c r="H71" s="26">
        <f>'Прил.12 согаз'!H71+'Прил.12 альфа'!H71</f>
        <v>183</v>
      </c>
      <c r="I71" s="26">
        <f>'Прил.12 согаз'!I71+'Прил.12 альфа'!I71</f>
        <v>1035</v>
      </c>
      <c r="J71" s="26">
        <f>'Прил.12 согаз'!J71+'Прил.12 альфа'!J71</f>
        <v>946</v>
      </c>
      <c r="K71" s="26">
        <f>'Прил.12 согаз'!K71+'Прил.12 альфа'!K71</f>
        <v>3620</v>
      </c>
      <c r="L71" s="26">
        <f>'Прил.12 согаз'!L71+'Прил.12 альфа'!L71</f>
        <v>3357</v>
      </c>
      <c r="M71" s="26">
        <f>'Прил.12 согаз'!M71+'Прил.12 альфа'!M71</f>
        <v>13112</v>
      </c>
      <c r="N71" s="26">
        <f>'Прил.12 согаз'!N71+'Прил.12 альфа'!N71</f>
        <v>11704</v>
      </c>
      <c r="O71" s="26">
        <f>'Прил.12 согаз'!O71+'Прил.12 альфа'!O71</f>
        <v>3162</v>
      </c>
      <c r="P71" s="26">
        <f>'Прил.12 согаз'!P71+'Прил.12 альфа'!P71</f>
        <v>8962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27955</v>
      </c>
      <c r="E72" s="27">
        <f t="shared" si="6"/>
        <v>12611</v>
      </c>
      <c r="F72" s="27">
        <f t="shared" si="7"/>
        <v>15344</v>
      </c>
      <c r="G72" s="26">
        <f>'Прил.12 согаз'!G72+'Прил.12 альфа'!G72</f>
        <v>145</v>
      </c>
      <c r="H72" s="26">
        <f>'Прил.12 согаз'!H72+'Прил.12 альфа'!H72</f>
        <v>125</v>
      </c>
      <c r="I72" s="26">
        <f>'Прил.12 согаз'!I72+'Прил.12 альфа'!I72</f>
        <v>673</v>
      </c>
      <c r="J72" s="26">
        <f>'Прил.12 согаз'!J72+'Прил.12 альфа'!J72</f>
        <v>601</v>
      </c>
      <c r="K72" s="26">
        <f>'Прил.12 согаз'!K72+'Прил.12 альфа'!K72</f>
        <v>2346</v>
      </c>
      <c r="L72" s="26">
        <f>'Прил.12 согаз'!L72+'Прил.12 альфа'!L72</f>
        <v>2305</v>
      </c>
      <c r="M72" s="26">
        <f>'Прил.12 согаз'!M72+'Прил.12 альфа'!M72</f>
        <v>7759</v>
      </c>
      <c r="N72" s="26">
        <f>'Прил.12 согаз'!N72+'Прил.12 альфа'!N72</f>
        <v>7418</v>
      </c>
      <c r="O72" s="26">
        <f>'Прил.12 согаз'!O72+'Прил.12 альфа'!O72</f>
        <v>1688</v>
      </c>
      <c r="P72" s="26">
        <f>'Прил.12 согаз'!P72+'Прил.12 альфа'!P72</f>
        <v>4895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7465</v>
      </c>
      <c r="E73" s="27">
        <f t="shared" si="6"/>
        <v>3945</v>
      </c>
      <c r="F73" s="27">
        <f t="shared" si="7"/>
        <v>3520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2800</v>
      </c>
      <c r="N73" s="26">
        <f>'Прил.12 согаз'!N73+'Прил.12 альфа'!N73</f>
        <v>1850</v>
      </c>
      <c r="O73" s="26">
        <f>'Прил.12 согаз'!O73+'Прил.12 альфа'!O73</f>
        <v>1145</v>
      </c>
      <c r="P73" s="26">
        <f>'Прил.12 согаз'!P73+'Прил.12 альфа'!P73</f>
        <v>1670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17442</v>
      </c>
      <c r="E74" s="27">
        <f aca="true" t="shared" si="10" ref="E74:E92">G74+I74+K74+M74+O74</f>
        <v>8235</v>
      </c>
      <c r="F74" s="27">
        <f aca="true" t="shared" si="11" ref="F74:F92">H74+J74+L74+N74+P74</f>
        <v>9207</v>
      </c>
      <c r="G74" s="26">
        <f>'Прил.12 согаз'!G74+'Прил.12 альфа'!G74</f>
        <v>94</v>
      </c>
      <c r="H74" s="26">
        <f>'Прил.12 согаз'!H74+'Прил.12 альфа'!H74</f>
        <v>76</v>
      </c>
      <c r="I74" s="26">
        <f>'Прил.12 согаз'!I74+'Прил.12 альфа'!I74</f>
        <v>413</v>
      </c>
      <c r="J74" s="26">
        <f>'Прил.12 согаз'!J74+'Прил.12 альфа'!J74</f>
        <v>371</v>
      </c>
      <c r="K74" s="26">
        <f>'Прил.12 согаз'!K74+'Прил.12 альфа'!K74</f>
        <v>1380</v>
      </c>
      <c r="L74" s="26">
        <f>'Прил.12 согаз'!L74+'Прил.12 альфа'!L74</f>
        <v>1272</v>
      </c>
      <c r="M74" s="26">
        <f>'Прил.12 согаз'!M74+'Прил.12 альфа'!M74</f>
        <v>5127</v>
      </c>
      <c r="N74" s="26">
        <f>'Прил.12 согаз'!N74+'Прил.12 альфа'!N74</f>
        <v>4411</v>
      </c>
      <c r="O74" s="26">
        <f>'Прил.12 согаз'!O74+'Прил.12 альфа'!O74</f>
        <v>1221</v>
      </c>
      <c r="P74" s="26">
        <f>'Прил.12 согаз'!P74+'Прил.12 альфа'!P74</f>
        <v>3077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45510</v>
      </c>
      <c r="E75" s="27">
        <f t="shared" si="10"/>
        <v>20163</v>
      </c>
      <c r="F75" s="27">
        <f t="shared" si="11"/>
        <v>25347</v>
      </c>
      <c r="G75" s="26">
        <f>'Прил.12 согаз'!G75+'Прил.12 альфа'!G75</f>
        <v>321</v>
      </c>
      <c r="H75" s="26">
        <f>'Прил.12 согаз'!H75+'Прил.12 альфа'!H75</f>
        <v>267</v>
      </c>
      <c r="I75" s="26">
        <f>'Прил.12 согаз'!I75+'Прил.12 альфа'!I75</f>
        <v>1752</v>
      </c>
      <c r="J75" s="26">
        <f>'Прил.12 согаз'!J75+'Прил.12 альфа'!J75</f>
        <v>1631</v>
      </c>
      <c r="K75" s="26">
        <f>'Прил.12 согаз'!K75+'Прил.12 альфа'!K75</f>
        <v>4798</v>
      </c>
      <c r="L75" s="26">
        <f>'Прил.12 согаз'!L75+'Прил.12 альфа'!L75</f>
        <v>4539</v>
      </c>
      <c r="M75" s="26">
        <f>'Прил.12 согаз'!M75+'Прил.12 альфа'!M75</f>
        <v>11490</v>
      </c>
      <c r="N75" s="26">
        <f>'Прил.12 согаз'!N75+'Прил.12 альфа'!N75</f>
        <v>14112</v>
      </c>
      <c r="O75" s="26">
        <f>'Прил.12 согаз'!O75+'Прил.12 альфа'!O75</f>
        <v>1802</v>
      </c>
      <c r="P75" s="26">
        <f>'Прил.12 согаз'!P75+'Прил.12 альфа'!P75</f>
        <v>4798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6638</v>
      </c>
      <c r="E76" s="27">
        <f t="shared" si="10"/>
        <v>2450</v>
      </c>
      <c r="F76" s="27">
        <f t="shared" si="11"/>
        <v>4188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1785</v>
      </c>
      <c r="N76" s="26">
        <f>'Прил.12 согаз'!N76+'Прил.12 альфа'!N76</f>
        <v>2259</v>
      </c>
      <c r="O76" s="26">
        <f>'Прил.12 согаз'!O76+'Прил.12 альфа'!O76</f>
        <v>665</v>
      </c>
      <c r="P76" s="26">
        <f>'Прил.12 согаз'!P76+'Прил.12 альфа'!P76</f>
        <v>1929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1236</v>
      </c>
      <c r="E77" s="27">
        <f t="shared" si="10"/>
        <v>718</v>
      </c>
      <c r="F77" s="27">
        <f t="shared" si="11"/>
        <v>518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554</v>
      </c>
      <c r="N77" s="26">
        <f>'Прил.12 согаз'!N77+'Прил.12 альфа'!N77</f>
        <v>326</v>
      </c>
      <c r="O77" s="26">
        <f>'Прил.12 согаз'!O77+'Прил.12 альфа'!O77</f>
        <v>164</v>
      </c>
      <c r="P77" s="26">
        <f>'Прил.12 согаз'!P77+'Прил.12 альфа'!P77</f>
        <v>192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5135</v>
      </c>
      <c r="E78" s="27">
        <f t="shared" si="10"/>
        <v>2356</v>
      </c>
      <c r="F78" s="27">
        <f t="shared" si="11"/>
        <v>2779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1952</v>
      </c>
      <c r="N78" s="26">
        <f>'Прил.12 согаз'!N78+'Прил.12 альфа'!N78</f>
        <v>1492</v>
      </c>
      <c r="O78" s="26">
        <f>'Прил.12 согаз'!O78+'Прил.12 альфа'!O78</f>
        <v>404</v>
      </c>
      <c r="P78" s="26">
        <f>'Прил.12 согаз'!P78+'Прил.12 альфа'!P78</f>
        <v>1287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5938</v>
      </c>
      <c r="E79" s="27">
        <f t="shared" si="10"/>
        <v>3525</v>
      </c>
      <c r="F79" s="27">
        <f t="shared" si="11"/>
        <v>2413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2953</v>
      </c>
      <c r="N79" s="26">
        <f>'Прил.12 согаз'!N79+'Прил.12 альфа'!N79</f>
        <v>1392</v>
      </c>
      <c r="O79" s="26">
        <f>'Прил.12 согаз'!O79+'Прил.12 альфа'!O79</f>
        <v>572</v>
      </c>
      <c r="P79" s="26">
        <f>'Прил.12 согаз'!P79+'Прил.12 альфа'!P79</f>
        <v>1021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741986</v>
      </c>
      <c r="E81" s="21">
        <f t="shared" si="10"/>
        <v>341348</v>
      </c>
      <c r="F81" s="21">
        <f t="shared" si="11"/>
        <v>400638</v>
      </c>
      <c r="G81" s="21">
        <f>SUM(G82:G92)</f>
        <v>3658</v>
      </c>
      <c r="H81" s="21">
        <f aca="true" t="shared" si="12" ref="H81:P81">SUM(H82:H92)</f>
        <v>3407</v>
      </c>
      <c r="I81" s="21">
        <f t="shared" si="12"/>
        <v>18294</v>
      </c>
      <c r="J81" s="21">
        <f t="shared" si="12"/>
        <v>17384</v>
      </c>
      <c r="K81" s="21">
        <f t="shared" si="12"/>
        <v>56713</v>
      </c>
      <c r="L81" s="21">
        <f t="shared" si="12"/>
        <v>53545</v>
      </c>
      <c r="M81" s="21">
        <f t="shared" si="12"/>
        <v>213383</v>
      </c>
      <c r="N81" s="21">
        <f t="shared" si="12"/>
        <v>195554</v>
      </c>
      <c r="O81" s="21">
        <f t="shared" si="12"/>
        <v>49300</v>
      </c>
      <c r="P81" s="21">
        <f t="shared" si="12"/>
        <v>130748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88046</v>
      </c>
      <c r="E82" s="27">
        <f t="shared" si="10"/>
        <v>40535</v>
      </c>
      <c r="F82" s="27">
        <f t="shared" si="11"/>
        <v>47511</v>
      </c>
      <c r="G82" s="26">
        <f>'Прил.12 согаз'!G82+'Прил.12 альфа'!G82</f>
        <v>347</v>
      </c>
      <c r="H82" s="26">
        <f>'Прил.12 согаз'!H82+'Прил.12 альфа'!H82</f>
        <v>408</v>
      </c>
      <c r="I82" s="26">
        <f>'Прил.12 согаз'!I82+'Прил.12 альфа'!I82</f>
        <v>1914</v>
      </c>
      <c r="J82" s="26">
        <f>'Прил.12 согаз'!J82+'Прил.12 альфа'!J82</f>
        <v>1741</v>
      </c>
      <c r="K82" s="26">
        <f>'Прил.12 согаз'!K82+'Прил.12 альфа'!K82</f>
        <v>6388</v>
      </c>
      <c r="L82" s="26">
        <f>'Прил.12 согаз'!L82+'Прил.12 альфа'!L82</f>
        <v>6053</v>
      </c>
      <c r="M82" s="26">
        <f>'Прил.12 согаз'!M82+'Прил.12 альфа'!M82</f>
        <v>25717</v>
      </c>
      <c r="N82" s="26">
        <f>'Прил.12 согаз'!N82+'Прил.12 альфа'!N82</f>
        <v>22239</v>
      </c>
      <c r="O82" s="26">
        <f>'Прил.12 согаз'!O82+'Прил.12 альфа'!O82</f>
        <v>6169</v>
      </c>
      <c r="P82" s="26">
        <f>'Прил.12 согаз'!P82+'Прил.12 альфа'!P82</f>
        <v>17070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52943</v>
      </c>
      <c r="E83" s="27">
        <f t="shared" si="10"/>
        <v>24577</v>
      </c>
      <c r="F83" s="27">
        <f t="shared" si="11"/>
        <v>28366</v>
      </c>
      <c r="G83" s="26">
        <f>'Прил.12 согаз'!G83+'Прил.12 альфа'!G83</f>
        <v>233</v>
      </c>
      <c r="H83" s="26">
        <f>'Прил.12 согаз'!H83+'Прил.12 альфа'!H83</f>
        <v>191</v>
      </c>
      <c r="I83" s="26">
        <f>'Прил.12 согаз'!I83+'Прил.12 альфа'!I83</f>
        <v>1069</v>
      </c>
      <c r="J83" s="26">
        <f>'Прил.12 согаз'!J83+'Прил.12 альфа'!J83</f>
        <v>1073</v>
      </c>
      <c r="K83" s="26">
        <f>'Прил.12 согаз'!K83+'Прил.12 альфа'!K83</f>
        <v>3856</v>
      </c>
      <c r="L83" s="26">
        <f>'Прил.12 согаз'!L83+'Прил.12 альфа'!L83</f>
        <v>3607</v>
      </c>
      <c r="M83" s="26">
        <f>'Прил.12 согаз'!M83+'Прил.12 альфа'!M83</f>
        <v>15103</v>
      </c>
      <c r="N83" s="26">
        <f>'Прил.12 согаз'!N83+'Прил.12 альфа'!N83</f>
        <v>12640</v>
      </c>
      <c r="O83" s="26">
        <f>'Прил.12 согаз'!O83+'Прил.12 альфа'!O83</f>
        <v>4316</v>
      </c>
      <c r="P83" s="26">
        <f>'Прил.12 согаз'!P83+'Прил.12 альфа'!P83</f>
        <v>10855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46336</v>
      </c>
      <c r="E84" s="27">
        <f t="shared" si="10"/>
        <v>22277</v>
      </c>
      <c r="F84" s="27">
        <f t="shared" si="11"/>
        <v>24059</v>
      </c>
      <c r="G84" s="26">
        <f>'Прил.12 согаз'!G84+'Прил.12 альфа'!G84</f>
        <v>173</v>
      </c>
      <c r="H84" s="26">
        <f>'Прил.12 согаз'!H84+'Прил.12 альфа'!H84</f>
        <v>179</v>
      </c>
      <c r="I84" s="26">
        <f>'Прил.12 согаз'!I84+'Прил.12 альфа'!I84</f>
        <v>1058</v>
      </c>
      <c r="J84" s="26">
        <f>'Прил.12 согаз'!J84+'Прил.12 альфа'!J84</f>
        <v>1019</v>
      </c>
      <c r="K84" s="26">
        <f>'Прил.12 согаз'!K84+'Прил.12 альфа'!K84</f>
        <v>3468</v>
      </c>
      <c r="L84" s="26">
        <f>'Прил.12 согаз'!L84+'Прил.12 альфа'!L84</f>
        <v>3328</v>
      </c>
      <c r="M84" s="26">
        <f>'Прил.12 согаз'!M84+'Прил.12 альфа'!M84</f>
        <v>14539</v>
      </c>
      <c r="N84" s="26">
        <f>'Прил.12 согаз'!N84+'Прил.12 альфа'!N84</f>
        <v>11744</v>
      </c>
      <c r="O84" s="26">
        <f>'Прил.12 согаз'!O84+'Прил.12 альфа'!O84</f>
        <v>3039</v>
      </c>
      <c r="P84" s="26">
        <f>'Прил.12 согаз'!P84+'Прил.12 альфа'!P84</f>
        <v>7789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10876</v>
      </c>
      <c r="E85" s="27">
        <f t="shared" si="10"/>
        <v>5385</v>
      </c>
      <c r="F85" s="27">
        <f t="shared" si="11"/>
        <v>5491</v>
      </c>
      <c r="G85" s="26">
        <f>'Прил.12 согаз'!G85+'Прил.12 альфа'!G85</f>
        <v>35</v>
      </c>
      <c r="H85" s="26">
        <f>'Прил.12 согаз'!H85+'Прил.12 альфа'!H85</f>
        <v>38</v>
      </c>
      <c r="I85" s="26">
        <f>'Прил.12 согаз'!I85+'Прил.12 альфа'!I85</f>
        <v>245</v>
      </c>
      <c r="J85" s="26">
        <f>'Прил.12 согаз'!J85+'Прил.12 альфа'!J85</f>
        <v>206</v>
      </c>
      <c r="K85" s="26">
        <f>'Прил.12 согаз'!K85+'Прил.12 альфа'!K85</f>
        <v>787</v>
      </c>
      <c r="L85" s="26">
        <f>'Прил.12 согаз'!L85+'Прил.12 альфа'!L85</f>
        <v>755</v>
      </c>
      <c r="M85" s="26">
        <f>'Прил.12 согаз'!M85+'Прил.12 альфа'!M85</f>
        <v>3528</v>
      </c>
      <c r="N85" s="26">
        <f>'Прил.12 согаз'!N85+'Прил.12 альфа'!N85</f>
        <v>2456</v>
      </c>
      <c r="O85" s="26">
        <f>'Прил.12 согаз'!O85+'Прил.12 альфа'!O85</f>
        <v>790</v>
      </c>
      <c r="P85" s="26">
        <f>'Прил.12 согаз'!P85+'Прил.12 альфа'!P85</f>
        <v>2036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65824</v>
      </c>
      <c r="E86" s="27">
        <f t="shared" si="10"/>
        <v>30202</v>
      </c>
      <c r="F86" s="27">
        <f t="shared" si="11"/>
        <v>35622</v>
      </c>
      <c r="G86" s="26">
        <f>'Прил.12 согаз'!G86+'Прил.12 альфа'!G86</f>
        <v>297</v>
      </c>
      <c r="H86" s="26">
        <f>'Прил.12 согаз'!H86+'Прил.12 альфа'!H86</f>
        <v>251</v>
      </c>
      <c r="I86" s="26">
        <f>'Прил.12 согаз'!I86+'Прил.12 альфа'!I86</f>
        <v>1447</v>
      </c>
      <c r="J86" s="26">
        <f>'Прил.12 согаз'!J86+'Прил.12 альфа'!J86</f>
        <v>1364</v>
      </c>
      <c r="K86" s="26">
        <f>'Прил.12 согаз'!K86+'Прил.12 альфа'!K86</f>
        <v>5022</v>
      </c>
      <c r="L86" s="26">
        <f>'Прил.12 согаз'!L86+'Прил.12 альфа'!L86</f>
        <v>4675</v>
      </c>
      <c r="M86" s="26">
        <f>'Прил.12 согаз'!M86+'Прил.12 альфа'!M86</f>
        <v>18765</v>
      </c>
      <c r="N86" s="26">
        <f>'Прил.12 согаз'!N86+'Прил.12 альфа'!N86</f>
        <v>16437</v>
      </c>
      <c r="O86" s="26">
        <f>'Прил.12 согаз'!O86+'Прил.12 альфа'!O86</f>
        <v>4671</v>
      </c>
      <c r="P86" s="26">
        <f>'Прил.12 согаз'!P86+'Прил.12 альфа'!P86</f>
        <v>12895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28423</v>
      </c>
      <c r="E87" s="27">
        <f t="shared" si="10"/>
        <v>12845</v>
      </c>
      <c r="F87" s="27">
        <f t="shared" si="11"/>
        <v>15578</v>
      </c>
      <c r="G87" s="26">
        <f>'Прил.12 согаз'!G87+'Прил.12 альфа'!G87</f>
        <v>145</v>
      </c>
      <c r="H87" s="26">
        <f>'Прил.12 согаз'!H87+'Прил.12 альфа'!H87</f>
        <v>131</v>
      </c>
      <c r="I87" s="26">
        <f>'Прил.12 согаз'!I87+'Прил.12 альфа'!I87</f>
        <v>689</v>
      </c>
      <c r="J87" s="26">
        <f>'Прил.12 согаз'!J87+'Прил.12 альфа'!J87</f>
        <v>623</v>
      </c>
      <c r="K87" s="26">
        <f>'Прил.12 согаз'!K87+'Прил.12 альфа'!K87</f>
        <v>2378</v>
      </c>
      <c r="L87" s="26">
        <f>'Прил.12 согаз'!L87+'Прил.12 альфа'!L87</f>
        <v>2346</v>
      </c>
      <c r="M87" s="26">
        <f>'Прил.12 согаз'!M87+'Прил.12 альфа'!M87</f>
        <v>7938</v>
      </c>
      <c r="N87" s="26">
        <f>'Прил.12 согаз'!N87+'Прил.12 альфа'!N87</f>
        <v>7568</v>
      </c>
      <c r="O87" s="26">
        <f>'Прил.12 согаз'!O87+'Прил.12 альфа'!O87</f>
        <v>1695</v>
      </c>
      <c r="P87" s="26">
        <f>'Прил.12 согаз'!P87+'Прил.12 альфа'!P87</f>
        <v>4910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f>'Прил.12 согаз'!G88+'Прил.12 альфа'!G88</f>
        <v>0</v>
      </c>
      <c r="H88" s="83">
        <f>'Прил.12 согаз'!H88+'Прил.12 альфа'!H88</f>
        <v>0</v>
      </c>
      <c r="I88" s="83">
        <f>'Прил.12 согаз'!I88+'Прил.12 альфа'!I88</f>
        <v>0</v>
      </c>
      <c r="J88" s="83">
        <f>'Прил.12 согаз'!J88+'Прил.12 альфа'!J88</f>
        <v>0</v>
      </c>
      <c r="K88" s="83">
        <f>'Прил.12 согаз'!K88+'Прил.12 альфа'!K88</f>
        <v>0</v>
      </c>
      <c r="L88" s="83">
        <f>'Прил.12 согаз'!L88+'Прил.12 альфа'!L88</f>
        <v>0</v>
      </c>
      <c r="M88" s="83">
        <f>'Прил.12 согаз'!M88+'Прил.12 альфа'!M88</f>
        <v>0</v>
      </c>
      <c r="N88" s="83">
        <f>'Прил.12 согаз'!N88+'Прил.12 альфа'!N88</f>
        <v>0</v>
      </c>
      <c r="O88" s="83">
        <f>'Прил.12 согаз'!O88+'Прил.12 альфа'!O88</f>
        <v>0</v>
      </c>
      <c r="P88" s="8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81">
        <f t="shared" si="9"/>
        <v>386360</v>
      </c>
      <c r="E89" s="82">
        <f t="shared" si="10"/>
        <v>177066</v>
      </c>
      <c r="F89" s="82">
        <f t="shared" si="11"/>
        <v>209294</v>
      </c>
      <c r="G89" s="81">
        <f>'Прил.12 согаз'!G89+'Прил.12 альфа'!G89</f>
        <v>2009</v>
      </c>
      <c r="H89" s="81">
        <f>'Прил.12 согаз'!H89+'Прил.12 альфа'!H89</f>
        <v>1866</v>
      </c>
      <c r="I89" s="81">
        <f>'Прил.12 согаз'!I89+'Прил.12 альфа'!I89</f>
        <v>9687</v>
      </c>
      <c r="J89" s="81">
        <f>'Прил.12 согаз'!J89+'Прил.12 альфа'!J89</f>
        <v>9332</v>
      </c>
      <c r="K89" s="81">
        <f>'Прил.12 согаз'!K89+'Прил.12 альфа'!K89</f>
        <v>28614</v>
      </c>
      <c r="L89" s="81">
        <f>'Прил.12 согаз'!L89+'Прил.12 альфа'!L89</f>
        <v>26942</v>
      </c>
      <c r="M89" s="81">
        <f>'Прил.12 согаз'!M89+'Прил.12 альфа'!M89</f>
        <v>111164</v>
      </c>
      <c r="N89" s="81">
        <f>'Прил.12 согаз'!N89+'Прил.12 альфа'!N89</f>
        <v>103868</v>
      </c>
      <c r="O89" s="81">
        <f>'Прил.12 согаз'!O89+'Прил.12 альфа'!O89</f>
        <v>25592</v>
      </c>
      <c r="P89" s="81">
        <f>'Прил.12 согаз'!P89+'Прил.12 альфа'!P89</f>
        <v>67286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17410</v>
      </c>
      <c r="E90" s="27">
        <f t="shared" si="10"/>
        <v>8211</v>
      </c>
      <c r="F90" s="27">
        <f t="shared" si="11"/>
        <v>9199</v>
      </c>
      <c r="G90" s="26">
        <f>'Прил.12 согаз'!G90+'Прил.12 альфа'!G90</f>
        <v>94</v>
      </c>
      <c r="H90" s="26">
        <f>'Прил.12 согаз'!H90+'Прил.12 альфа'!H90</f>
        <v>76</v>
      </c>
      <c r="I90" s="26">
        <f>'Прил.12 согаз'!I90+'Прил.12 альфа'!I90</f>
        <v>412</v>
      </c>
      <c r="J90" s="26">
        <f>'Прил.12 согаз'!J90+'Прил.12 альфа'!J90</f>
        <v>375</v>
      </c>
      <c r="K90" s="26">
        <f>'Прил.12 согаз'!K90+'Прил.12 альфа'!K90</f>
        <v>1382</v>
      </c>
      <c r="L90" s="26">
        <f>'Прил.12 согаз'!L90+'Прил.12 альфа'!L90</f>
        <v>1279</v>
      </c>
      <c r="M90" s="26">
        <f>'Прил.12 согаз'!M90+'Прил.12 альфа'!M90</f>
        <v>5102</v>
      </c>
      <c r="N90" s="26">
        <f>'Прил.12 согаз'!N90+'Прил.12 альфа'!N90</f>
        <v>4400</v>
      </c>
      <c r="O90" s="26">
        <f>'Прил.12 согаз'!O90+'Прил.12 альфа'!O90</f>
        <v>1221</v>
      </c>
      <c r="P90" s="26">
        <f>'Прил.12 согаз'!P90+'Прил.12 альфа'!P90</f>
        <v>3069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45768</v>
      </c>
      <c r="E91" s="27">
        <f t="shared" si="10"/>
        <v>20250</v>
      </c>
      <c r="F91" s="27">
        <f t="shared" si="11"/>
        <v>25518</v>
      </c>
      <c r="G91" s="26">
        <f>'Прил.12 согаз'!G91+'Прил.12 альфа'!G91</f>
        <v>325</v>
      </c>
      <c r="H91" s="26">
        <f>'Прил.12 согаз'!H91+'Прил.12 альфа'!H91</f>
        <v>267</v>
      </c>
      <c r="I91" s="26">
        <f>'Прил.12 согаз'!I91+'Прил.12 альфа'!I91</f>
        <v>1773</v>
      </c>
      <c r="J91" s="26">
        <f>'Прил.12 согаз'!J91+'Прил.12 альфа'!J91</f>
        <v>1651</v>
      </c>
      <c r="K91" s="26">
        <f>'Прил.12 согаз'!K91+'Прил.12 альфа'!K91</f>
        <v>4818</v>
      </c>
      <c r="L91" s="26">
        <f>'Прил.12 согаз'!L91+'Прил.12 альфа'!L91</f>
        <v>4560</v>
      </c>
      <c r="M91" s="26">
        <f>'Прил.12 согаз'!M91+'Прил.12 альфа'!M91</f>
        <v>11527</v>
      </c>
      <c r="N91" s="26">
        <f>'Прил.12 согаз'!N91+'Прил.12 альфа'!N91</f>
        <v>14202</v>
      </c>
      <c r="O91" s="26">
        <f>'Прил.12 согаз'!O91+'Прил.12 альфа'!O91</f>
        <v>1807</v>
      </c>
      <c r="P91" s="26">
        <f>'Прил.12 согаз'!P91+'Прил.12 альфа'!P91</f>
        <v>4838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5"/>
      <c r="F97" s="95"/>
      <c r="G97" s="88"/>
      <c r="H97" s="88"/>
      <c r="I97" s="88"/>
      <c r="J97" s="88"/>
      <c r="K97" s="88"/>
      <c r="L97" s="88"/>
      <c r="M97" s="88"/>
    </row>
    <row r="98" spans="5:13" s="38" customFormat="1" ht="13.5" customHeight="1">
      <c r="E98" s="86" t="s">
        <v>60</v>
      </c>
      <c r="F98" s="86"/>
      <c r="G98" s="87" t="s">
        <v>61</v>
      </c>
      <c r="H98" s="87"/>
      <c r="I98" s="87"/>
      <c r="J98" s="87"/>
      <c r="K98" s="87"/>
      <c r="L98" s="87"/>
      <c r="M98" s="87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88"/>
      <c r="B100" s="88"/>
      <c r="C100" s="88"/>
      <c r="D100" s="88"/>
      <c r="E100" s="95"/>
      <c r="F100" s="95"/>
      <c r="G100" s="88"/>
      <c r="H100" s="88"/>
      <c r="I100" s="88"/>
      <c r="J100" s="88"/>
      <c r="K100" s="88"/>
      <c r="L100" s="88"/>
      <c r="M100" s="88"/>
    </row>
    <row r="101" spans="1:13" s="39" customFormat="1" ht="12">
      <c r="A101" s="87" t="s">
        <v>63</v>
      </c>
      <c r="B101" s="87"/>
      <c r="C101" s="87"/>
      <c r="D101" s="87"/>
      <c r="E101" s="86" t="s">
        <v>60</v>
      </c>
      <c r="F101" s="86"/>
      <c r="G101" s="87" t="s">
        <v>61</v>
      </c>
      <c r="H101" s="87"/>
      <c r="I101" s="87"/>
      <c r="J101" s="87"/>
      <c r="K101" s="87"/>
      <c r="L101" s="87"/>
      <c r="M101" s="87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C92" sqref="C9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s="9" customFormat="1" ht="39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6:13" s="9" customFormat="1" ht="20.25">
      <c r="F10" s="10" t="s">
        <v>7</v>
      </c>
      <c r="G10" s="85" t="s">
        <v>184</v>
      </c>
      <c r="H10" s="85"/>
      <c r="I10" s="85"/>
      <c r="J10" s="85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6" t="s">
        <v>92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4:14" s="13" customFormat="1" ht="15.75">
      <c r="D13" s="107" t="s">
        <v>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08" t="s">
        <v>9</v>
      </c>
      <c r="B15" s="101" t="s">
        <v>64</v>
      </c>
      <c r="C15" s="108" t="s">
        <v>10</v>
      </c>
      <c r="D15" s="108" t="s">
        <v>11</v>
      </c>
      <c r="E15" s="89" t="s">
        <v>12</v>
      </c>
      <c r="F15" s="90"/>
      <c r="G15" s="111" t="s">
        <v>13</v>
      </c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s="14" customFormat="1" ht="35.25" customHeight="1">
      <c r="A16" s="109"/>
      <c r="B16" s="102"/>
      <c r="C16" s="109"/>
      <c r="D16" s="109"/>
      <c r="E16" s="91"/>
      <c r="F16" s="92"/>
      <c r="G16" s="96" t="s">
        <v>14</v>
      </c>
      <c r="H16" s="97"/>
      <c r="I16" s="97"/>
      <c r="J16" s="97"/>
      <c r="K16" s="97"/>
      <c r="L16" s="98"/>
      <c r="M16" s="96" t="s">
        <v>15</v>
      </c>
      <c r="N16" s="98"/>
      <c r="O16" s="99" t="s">
        <v>16</v>
      </c>
      <c r="P16" s="100"/>
    </row>
    <row r="17" spans="1:16" s="14" customFormat="1" ht="31.5" customHeight="1">
      <c r="A17" s="109"/>
      <c r="B17" s="102"/>
      <c r="C17" s="109"/>
      <c r="D17" s="109"/>
      <c r="E17" s="93"/>
      <c r="F17" s="94"/>
      <c r="G17" s="99" t="s">
        <v>17</v>
      </c>
      <c r="H17" s="100"/>
      <c r="I17" s="99" t="s">
        <v>18</v>
      </c>
      <c r="J17" s="100"/>
      <c r="K17" s="99" t="s">
        <v>19</v>
      </c>
      <c r="L17" s="100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0"/>
      <c r="B18" s="103"/>
      <c r="C18" s="110"/>
      <c r="D18" s="11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447709</v>
      </c>
      <c r="E20" s="21">
        <f aca="true" t="shared" si="1" ref="E20:E45">G20+I20+K20+M20+O20</f>
        <v>206309</v>
      </c>
      <c r="F20" s="21">
        <f aca="true" t="shared" si="2" ref="F20:F45">H20+J20+L20+N20+P20</f>
        <v>241400</v>
      </c>
      <c r="G20" s="21">
        <f aca="true" t="shared" si="3" ref="G20:P20">SUM(G21:G43)</f>
        <v>2303</v>
      </c>
      <c r="H20" s="21">
        <f t="shared" si="3"/>
        <v>2202</v>
      </c>
      <c r="I20" s="21">
        <f t="shared" si="3"/>
        <v>11305</v>
      </c>
      <c r="J20" s="21">
        <f t="shared" si="3"/>
        <v>10921</v>
      </c>
      <c r="K20" s="21">
        <f t="shared" si="3"/>
        <v>32895</v>
      </c>
      <c r="L20" s="21">
        <f t="shared" si="3"/>
        <v>30915</v>
      </c>
      <c r="M20" s="21">
        <f t="shared" si="3"/>
        <v>129467</v>
      </c>
      <c r="N20" s="21">
        <f t="shared" si="3"/>
        <v>118296</v>
      </c>
      <c r="O20" s="21">
        <f t="shared" si="3"/>
        <v>30339</v>
      </c>
      <c r="P20" s="21">
        <f t="shared" si="3"/>
        <v>79066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874</v>
      </c>
      <c r="E21" s="27">
        <f>G21+I21+K21+M21+O21</f>
        <v>254</v>
      </c>
      <c r="F21" s="27">
        <f t="shared" si="2"/>
        <v>620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206</v>
      </c>
      <c r="N21" s="27">
        <v>495</v>
      </c>
      <c r="O21" s="27">
        <v>48</v>
      </c>
      <c r="P21" s="27">
        <v>125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44165</v>
      </c>
      <c r="E22" s="27">
        <f t="shared" si="1"/>
        <v>21520</v>
      </c>
      <c r="F22" s="27">
        <f t="shared" si="2"/>
        <v>22645</v>
      </c>
      <c r="G22" s="27">
        <v>218</v>
      </c>
      <c r="H22" s="27">
        <v>253</v>
      </c>
      <c r="I22" s="27">
        <v>1135</v>
      </c>
      <c r="J22" s="27">
        <v>1044</v>
      </c>
      <c r="K22" s="27">
        <v>3051</v>
      </c>
      <c r="L22" s="27">
        <v>2893</v>
      </c>
      <c r="M22" s="27">
        <v>14257</v>
      </c>
      <c r="N22" s="27">
        <v>11147</v>
      </c>
      <c r="O22" s="27">
        <v>2859</v>
      </c>
      <c r="P22" s="27">
        <v>7308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2530</v>
      </c>
      <c r="E23" s="27">
        <f t="shared" si="1"/>
        <v>1281</v>
      </c>
      <c r="F23" s="27">
        <f t="shared" si="2"/>
        <v>1249</v>
      </c>
      <c r="G23" s="27">
        <v>6</v>
      </c>
      <c r="H23" s="27">
        <v>2</v>
      </c>
      <c r="I23" s="27">
        <v>16</v>
      </c>
      <c r="J23" s="27">
        <v>16</v>
      </c>
      <c r="K23" s="27">
        <v>119</v>
      </c>
      <c r="L23" s="27">
        <v>127</v>
      </c>
      <c r="M23" s="27">
        <v>958</v>
      </c>
      <c r="N23" s="27">
        <v>690</v>
      </c>
      <c r="O23" s="27">
        <v>182</v>
      </c>
      <c r="P23" s="27">
        <v>414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37966</v>
      </c>
      <c r="E24" s="27">
        <f t="shared" si="1"/>
        <v>17552</v>
      </c>
      <c r="F24" s="27">
        <f t="shared" si="2"/>
        <v>20414</v>
      </c>
      <c r="G24" s="27">
        <v>164</v>
      </c>
      <c r="H24" s="27">
        <v>153</v>
      </c>
      <c r="I24" s="27">
        <v>886</v>
      </c>
      <c r="J24" s="27">
        <v>864</v>
      </c>
      <c r="K24" s="27">
        <v>2875</v>
      </c>
      <c r="L24" s="27">
        <v>2768</v>
      </c>
      <c r="M24" s="27">
        <v>10925</v>
      </c>
      <c r="N24" s="27">
        <v>9564</v>
      </c>
      <c r="O24" s="27">
        <v>2702</v>
      </c>
      <c r="P24" s="27">
        <v>7065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909</v>
      </c>
      <c r="E25" s="27">
        <f t="shared" si="1"/>
        <v>548</v>
      </c>
      <c r="F25" s="27">
        <f t="shared" si="2"/>
        <v>361</v>
      </c>
      <c r="G25" s="27">
        <v>1</v>
      </c>
      <c r="H25" s="27">
        <v>0</v>
      </c>
      <c r="I25" s="27">
        <v>4</v>
      </c>
      <c r="J25" s="27">
        <v>3</v>
      </c>
      <c r="K25" s="27">
        <v>32</v>
      </c>
      <c r="L25" s="27">
        <v>34</v>
      </c>
      <c r="M25" s="27">
        <v>428</v>
      </c>
      <c r="N25" s="27">
        <v>188</v>
      </c>
      <c r="O25" s="27">
        <v>83</v>
      </c>
      <c r="P25" s="27">
        <v>136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19660</v>
      </c>
      <c r="E26" s="27">
        <f t="shared" si="1"/>
        <v>9522</v>
      </c>
      <c r="F26" s="27">
        <f t="shared" si="2"/>
        <v>10138</v>
      </c>
      <c r="G26" s="27">
        <v>97</v>
      </c>
      <c r="H26" s="27">
        <v>105</v>
      </c>
      <c r="I26" s="27">
        <v>464</v>
      </c>
      <c r="J26" s="27">
        <v>471</v>
      </c>
      <c r="K26" s="27">
        <v>1195</v>
      </c>
      <c r="L26" s="27">
        <v>1091</v>
      </c>
      <c r="M26" s="27">
        <v>6399</v>
      </c>
      <c r="N26" s="27">
        <v>5000</v>
      </c>
      <c r="O26" s="27">
        <v>1367</v>
      </c>
      <c r="P26" s="27">
        <v>3471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10924</v>
      </c>
      <c r="E27" s="27">
        <f t="shared" si="1"/>
        <v>5212</v>
      </c>
      <c r="F27" s="27">
        <f t="shared" si="2"/>
        <v>5712</v>
      </c>
      <c r="G27" s="27">
        <v>64</v>
      </c>
      <c r="H27" s="27">
        <v>62</v>
      </c>
      <c r="I27" s="27">
        <v>269</v>
      </c>
      <c r="J27" s="27">
        <v>259</v>
      </c>
      <c r="K27" s="27">
        <v>780</v>
      </c>
      <c r="L27" s="27">
        <v>779</v>
      </c>
      <c r="M27" s="27">
        <v>3416</v>
      </c>
      <c r="N27" s="27">
        <v>2966</v>
      </c>
      <c r="O27" s="27">
        <v>683</v>
      </c>
      <c r="P27" s="27">
        <v>1646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32035</v>
      </c>
      <c r="E28" s="27">
        <f t="shared" si="1"/>
        <v>14626</v>
      </c>
      <c r="F28" s="27">
        <f t="shared" si="2"/>
        <v>17409</v>
      </c>
      <c r="G28" s="27">
        <v>204</v>
      </c>
      <c r="H28" s="27">
        <v>195</v>
      </c>
      <c r="I28" s="27">
        <v>957</v>
      </c>
      <c r="J28" s="27">
        <v>930</v>
      </c>
      <c r="K28" s="27">
        <v>2842</v>
      </c>
      <c r="L28" s="27">
        <v>2704</v>
      </c>
      <c r="M28" s="27">
        <v>9017</v>
      </c>
      <c r="N28" s="27">
        <v>8820</v>
      </c>
      <c r="O28" s="27">
        <v>1606</v>
      </c>
      <c r="P28" s="27">
        <v>4760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24909</v>
      </c>
      <c r="E29" s="27">
        <f t="shared" si="1"/>
        <v>10647</v>
      </c>
      <c r="F29" s="27">
        <f t="shared" si="2"/>
        <v>14262</v>
      </c>
      <c r="G29" s="27">
        <v>201</v>
      </c>
      <c r="H29" s="27">
        <v>211</v>
      </c>
      <c r="I29" s="27">
        <v>928</v>
      </c>
      <c r="J29" s="27">
        <v>981</v>
      </c>
      <c r="K29" s="27">
        <v>2220</v>
      </c>
      <c r="L29" s="27">
        <v>2095</v>
      </c>
      <c r="M29" s="27">
        <v>6063</v>
      </c>
      <c r="N29" s="27">
        <v>7933</v>
      </c>
      <c r="O29" s="27">
        <v>1235</v>
      </c>
      <c r="P29" s="27">
        <v>3042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98357</v>
      </c>
      <c r="E30" s="27">
        <f t="shared" si="1"/>
        <v>43313</v>
      </c>
      <c r="F30" s="27">
        <f t="shared" si="2"/>
        <v>55044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34543</v>
      </c>
      <c r="N30" s="27">
        <v>31381</v>
      </c>
      <c r="O30" s="27">
        <v>8770</v>
      </c>
      <c r="P30" s="27">
        <v>23663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76589</v>
      </c>
      <c r="E31" s="27">
        <f t="shared" si="1"/>
        <v>33249</v>
      </c>
      <c r="F31" s="27">
        <f t="shared" si="2"/>
        <v>43340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26717</v>
      </c>
      <c r="N31" s="27">
        <v>25147</v>
      </c>
      <c r="O31" s="27">
        <v>6532</v>
      </c>
      <c r="P31" s="27">
        <v>18193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19646</v>
      </c>
      <c r="E32" s="27">
        <f t="shared" si="1"/>
        <v>10054</v>
      </c>
      <c r="F32" s="27">
        <f t="shared" si="2"/>
        <v>9592</v>
      </c>
      <c r="G32" s="27">
        <v>499</v>
      </c>
      <c r="H32" s="27">
        <v>463</v>
      </c>
      <c r="I32" s="27">
        <v>2458</v>
      </c>
      <c r="J32" s="27">
        <v>2335</v>
      </c>
      <c r="K32" s="27">
        <v>7097</v>
      </c>
      <c r="L32" s="27">
        <v>6794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13716</v>
      </c>
      <c r="E33" s="27">
        <f t="shared" si="1"/>
        <v>7197</v>
      </c>
      <c r="F33" s="27">
        <f t="shared" si="2"/>
        <v>6519</v>
      </c>
      <c r="G33" s="27">
        <v>303</v>
      </c>
      <c r="H33" s="27">
        <v>283</v>
      </c>
      <c r="I33" s="27">
        <v>1529</v>
      </c>
      <c r="J33" s="27">
        <v>1517</v>
      </c>
      <c r="K33" s="27">
        <v>5365</v>
      </c>
      <c r="L33" s="27">
        <v>4719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13619</v>
      </c>
      <c r="E34" s="27">
        <f t="shared" si="1"/>
        <v>7031</v>
      </c>
      <c r="F34" s="27">
        <f t="shared" si="2"/>
        <v>6588</v>
      </c>
      <c r="G34" s="27">
        <v>351</v>
      </c>
      <c r="H34" s="27">
        <v>317</v>
      </c>
      <c r="I34" s="27">
        <v>1692</v>
      </c>
      <c r="J34" s="27">
        <v>1607</v>
      </c>
      <c r="K34" s="27">
        <v>4988</v>
      </c>
      <c r="L34" s="27">
        <v>4664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8499</v>
      </c>
      <c r="E35" s="27">
        <f t="shared" si="1"/>
        <v>4496</v>
      </c>
      <c r="F35" s="27">
        <f t="shared" si="2"/>
        <v>4003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3283</v>
      </c>
      <c r="N35" s="27">
        <v>2235</v>
      </c>
      <c r="O35" s="27">
        <v>1213</v>
      </c>
      <c r="P35" s="27">
        <v>1768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14240</v>
      </c>
      <c r="E36" s="27">
        <f t="shared" si="1"/>
        <v>6853</v>
      </c>
      <c r="F36" s="27">
        <f t="shared" si="2"/>
        <v>7387</v>
      </c>
      <c r="G36" s="27">
        <v>94</v>
      </c>
      <c r="H36" s="27">
        <v>76</v>
      </c>
      <c r="I36" s="27">
        <v>372</v>
      </c>
      <c r="J36" s="27">
        <v>335</v>
      </c>
      <c r="K36" s="27">
        <v>1044</v>
      </c>
      <c r="L36" s="27">
        <v>1002</v>
      </c>
      <c r="M36" s="27">
        <v>4329</v>
      </c>
      <c r="N36" s="27">
        <v>3533</v>
      </c>
      <c r="O36" s="27">
        <v>1014</v>
      </c>
      <c r="P36" s="27">
        <v>2441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14235</v>
      </c>
      <c r="E37" s="27">
        <f t="shared" si="1"/>
        <v>6182</v>
      </c>
      <c r="F37" s="27">
        <f t="shared" si="2"/>
        <v>8053</v>
      </c>
      <c r="G37" s="27">
        <v>101</v>
      </c>
      <c r="H37" s="27">
        <v>82</v>
      </c>
      <c r="I37" s="27">
        <v>595</v>
      </c>
      <c r="J37" s="27">
        <v>559</v>
      </c>
      <c r="K37" s="27">
        <v>1287</v>
      </c>
      <c r="L37" s="27">
        <v>1245</v>
      </c>
      <c r="M37" s="27">
        <v>3605</v>
      </c>
      <c r="N37" s="27">
        <v>4647</v>
      </c>
      <c r="O37" s="27">
        <v>594</v>
      </c>
      <c r="P37" s="27">
        <v>1520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4526</v>
      </c>
      <c r="E38" s="27">
        <f t="shared" si="1"/>
        <v>1775</v>
      </c>
      <c r="F38" s="27">
        <f t="shared" si="2"/>
        <v>2751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1306</v>
      </c>
      <c r="N38" s="27">
        <v>1492</v>
      </c>
      <c r="O38" s="27">
        <v>469</v>
      </c>
      <c r="P38" s="27">
        <v>1259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3152</v>
      </c>
      <c r="E39" s="27">
        <f t="shared" si="1"/>
        <v>1727</v>
      </c>
      <c r="F39" s="27">
        <f t="shared" si="2"/>
        <v>1425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1316</v>
      </c>
      <c r="N39" s="27">
        <v>976</v>
      </c>
      <c r="O39" s="27">
        <v>411</v>
      </c>
      <c r="P39" s="27">
        <v>449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5065</v>
      </c>
      <c r="E40" s="27">
        <f t="shared" si="1"/>
        <v>2272</v>
      </c>
      <c r="F40" s="27">
        <f t="shared" si="2"/>
        <v>2793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1852</v>
      </c>
      <c r="N40" s="27">
        <v>1457</v>
      </c>
      <c r="O40" s="27">
        <v>420</v>
      </c>
      <c r="P40" s="27">
        <v>1336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401</v>
      </c>
      <c r="E41" s="27">
        <f t="shared" si="1"/>
        <v>241</v>
      </c>
      <c r="F41" s="27">
        <f t="shared" si="2"/>
        <v>160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208</v>
      </c>
      <c r="N41" s="27">
        <v>109</v>
      </c>
      <c r="O41" s="27">
        <v>33</v>
      </c>
      <c r="P41" s="27">
        <v>51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1692</v>
      </c>
      <c r="E42" s="27">
        <f t="shared" si="1"/>
        <v>757</v>
      </c>
      <c r="F42" s="27">
        <f t="shared" si="2"/>
        <v>935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639</v>
      </c>
      <c r="N42" s="27">
        <v>516</v>
      </c>
      <c r="O42" s="27">
        <v>118</v>
      </c>
      <c r="P42" s="27">
        <v>419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197090</v>
      </c>
      <c r="E44" s="21">
        <f t="shared" si="1"/>
        <v>0</v>
      </c>
      <c r="F44" s="21">
        <f t="shared" si="2"/>
        <v>197090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118090</v>
      </c>
      <c r="O44" s="21">
        <f t="shared" si="4"/>
        <v>0</v>
      </c>
      <c r="P44" s="21">
        <f t="shared" si="4"/>
        <v>79000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100384</v>
      </c>
      <c r="E45" s="27">
        <f t="shared" si="1"/>
        <v>0</v>
      </c>
      <c r="F45" s="27">
        <f t="shared" si="2"/>
        <v>100384</v>
      </c>
      <c r="G45" s="27"/>
      <c r="H45" s="27"/>
      <c r="I45" s="27"/>
      <c r="J45" s="27"/>
      <c r="K45" s="27"/>
      <c r="L45" s="27"/>
      <c r="M45" s="27"/>
      <c r="N45" s="27">
        <v>57726</v>
      </c>
      <c r="O45" s="27">
        <v>0</v>
      </c>
      <c r="P45" s="27">
        <v>42658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18595</v>
      </c>
      <c r="E46" s="27">
        <f aca="true" t="shared" si="6" ref="E46:E79">G46+I46+K46+M46+O46</f>
        <v>0</v>
      </c>
      <c r="F46" s="27">
        <f aca="true" t="shared" si="7" ref="F46:F79">H46+J46+L46+N46+P46</f>
        <v>18595</v>
      </c>
      <c r="G46" s="27"/>
      <c r="H46" s="27"/>
      <c r="I46" s="27"/>
      <c r="J46" s="27"/>
      <c r="K46" s="27"/>
      <c r="L46" s="27"/>
      <c r="M46" s="27"/>
      <c r="N46" s="27">
        <v>11251</v>
      </c>
      <c r="O46" s="27">
        <v>0</v>
      </c>
      <c r="P46" s="27">
        <v>7344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1227</v>
      </c>
      <c r="E47" s="27">
        <f t="shared" si="6"/>
        <v>0</v>
      </c>
      <c r="F47" s="27">
        <f t="shared" si="7"/>
        <v>1227</v>
      </c>
      <c r="G47" s="27"/>
      <c r="H47" s="27"/>
      <c r="I47" s="27"/>
      <c r="J47" s="27"/>
      <c r="K47" s="27"/>
      <c r="L47" s="27"/>
      <c r="M47" s="27"/>
      <c r="N47" s="27">
        <v>802</v>
      </c>
      <c r="O47" s="27">
        <v>0</v>
      </c>
      <c r="P47" s="27">
        <v>425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17135</v>
      </c>
      <c r="E48" s="27">
        <f t="shared" si="6"/>
        <v>0</v>
      </c>
      <c r="F48" s="27">
        <f t="shared" si="7"/>
        <v>17135</v>
      </c>
      <c r="G48" s="27"/>
      <c r="H48" s="27"/>
      <c r="I48" s="27"/>
      <c r="J48" s="27"/>
      <c r="K48" s="27"/>
      <c r="L48" s="27"/>
      <c r="M48" s="27"/>
      <c r="N48" s="27">
        <v>9948</v>
      </c>
      <c r="O48" s="27">
        <v>0</v>
      </c>
      <c r="P48" s="27">
        <v>7187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361</v>
      </c>
      <c r="E49" s="27">
        <f t="shared" si="6"/>
        <v>0</v>
      </c>
      <c r="F49" s="27">
        <f t="shared" si="7"/>
        <v>361</v>
      </c>
      <c r="G49" s="26"/>
      <c r="H49" s="26"/>
      <c r="I49" s="26"/>
      <c r="J49" s="26"/>
      <c r="K49" s="26"/>
      <c r="L49" s="26"/>
      <c r="M49" s="26"/>
      <c r="N49" s="27">
        <v>218</v>
      </c>
      <c r="O49" s="26">
        <v>0</v>
      </c>
      <c r="P49" s="27">
        <v>143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8582</v>
      </c>
      <c r="E50" s="27">
        <f t="shared" si="6"/>
        <v>0</v>
      </c>
      <c r="F50" s="27">
        <f t="shared" si="7"/>
        <v>8582</v>
      </c>
      <c r="G50" s="26"/>
      <c r="H50" s="26"/>
      <c r="I50" s="26"/>
      <c r="J50" s="26"/>
      <c r="K50" s="26"/>
      <c r="L50" s="26"/>
      <c r="M50" s="26"/>
      <c r="N50" s="27">
        <v>5103</v>
      </c>
      <c r="O50" s="26">
        <v>0</v>
      </c>
      <c r="P50" s="27">
        <v>3479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4692</v>
      </c>
      <c r="E51" s="27">
        <f t="shared" si="6"/>
        <v>0</v>
      </c>
      <c r="F51" s="27">
        <f t="shared" si="7"/>
        <v>4692</v>
      </c>
      <c r="G51" s="26"/>
      <c r="H51" s="26"/>
      <c r="I51" s="26"/>
      <c r="J51" s="26"/>
      <c r="K51" s="26"/>
      <c r="L51" s="26"/>
      <c r="M51" s="26"/>
      <c r="N51" s="27">
        <v>3034</v>
      </c>
      <c r="O51" s="26">
        <v>0</v>
      </c>
      <c r="P51" s="27">
        <v>1658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13841</v>
      </c>
      <c r="E52" s="27">
        <f t="shared" si="6"/>
        <v>0</v>
      </c>
      <c r="F52" s="27">
        <f t="shared" si="7"/>
        <v>13841</v>
      </c>
      <c r="G52" s="26"/>
      <c r="H52" s="26"/>
      <c r="I52" s="26"/>
      <c r="J52" s="26"/>
      <c r="K52" s="26"/>
      <c r="L52" s="26"/>
      <c r="M52" s="26"/>
      <c r="N52" s="27">
        <v>9018</v>
      </c>
      <c r="O52" s="26">
        <v>0</v>
      </c>
      <c r="P52" s="27">
        <v>4823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11153</v>
      </c>
      <c r="E53" s="27">
        <f t="shared" si="6"/>
        <v>0</v>
      </c>
      <c r="F53" s="27">
        <f t="shared" si="7"/>
        <v>11153</v>
      </c>
      <c r="G53" s="26"/>
      <c r="H53" s="26"/>
      <c r="I53" s="26"/>
      <c r="J53" s="26"/>
      <c r="K53" s="26"/>
      <c r="L53" s="26"/>
      <c r="M53" s="26"/>
      <c r="N53" s="27">
        <v>8081</v>
      </c>
      <c r="O53" s="26">
        <v>0</v>
      </c>
      <c r="P53" s="27">
        <v>3072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3434</v>
      </c>
      <c r="E54" s="27">
        <f t="shared" si="6"/>
        <v>0</v>
      </c>
      <c r="F54" s="27">
        <f t="shared" si="7"/>
        <v>3434</v>
      </c>
      <c r="G54" s="27"/>
      <c r="H54" s="27"/>
      <c r="I54" s="27"/>
      <c r="J54" s="27"/>
      <c r="K54" s="27"/>
      <c r="L54" s="27"/>
      <c r="M54" s="27"/>
      <c r="N54" s="27">
        <v>1788</v>
      </c>
      <c r="O54" s="27">
        <v>0</v>
      </c>
      <c r="P54" s="27">
        <v>1646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6006</v>
      </c>
      <c r="E55" s="27">
        <f t="shared" si="6"/>
        <v>0</v>
      </c>
      <c r="F55" s="27">
        <f t="shared" si="7"/>
        <v>6006</v>
      </c>
      <c r="G55" s="27"/>
      <c r="H55" s="27"/>
      <c r="I55" s="27"/>
      <c r="J55" s="27"/>
      <c r="K55" s="27"/>
      <c r="L55" s="27"/>
      <c r="M55" s="27"/>
      <c r="N55" s="27">
        <v>3563</v>
      </c>
      <c r="O55" s="27">
        <v>0</v>
      </c>
      <c r="P55" s="27">
        <v>2443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6346</v>
      </c>
      <c r="E56" s="27">
        <f t="shared" si="6"/>
        <v>0</v>
      </c>
      <c r="F56" s="27">
        <f t="shared" si="7"/>
        <v>6346</v>
      </c>
      <c r="G56" s="27"/>
      <c r="H56" s="27"/>
      <c r="I56" s="27"/>
      <c r="J56" s="27"/>
      <c r="K56" s="27"/>
      <c r="L56" s="27"/>
      <c r="M56" s="27"/>
      <c r="N56" s="27">
        <v>4799</v>
      </c>
      <c r="O56" s="27">
        <v>0</v>
      </c>
      <c r="P56" s="27">
        <v>1547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2717</v>
      </c>
      <c r="E57" s="27">
        <f t="shared" si="6"/>
        <v>0</v>
      </c>
      <c r="F57" s="27">
        <f t="shared" si="7"/>
        <v>2717</v>
      </c>
      <c r="G57" s="26"/>
      <c r="H57" s="26"/>
      <c r="I57" s="26"/>
      <c r="J57" s="26"/>
      <c r="K57" s="26"/>
      <c r="L57" s="26"/>
      <c r="M57" s="26"/>
      <c r="N57" s="27">
        <v>1482</v>
      </c>
      <c r="O57" s="26">
        <v>0</v>
      </c>
      <c r="P57" s="27">
        <v>1235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2472</v>
      </c>
      <c r="E58" s="27">
        <f t="shared" si="6"/>
        <v>0</v>
      </c>
      <c r="F58" s="27">
        <f t="shared" si="7"/>
        <v>2472</v>
      </c>
      <c r="G58" s="26"/>
      <c r="H58" s="26"/>
      <c r="I58" s="26"/>
      <c r="J58" s="26"/>
      <c r="K58" s="26"/>
      <c r="L58" s="26"/>
      <c r="M58" s="26"/>
      <c r="N58" s="27">
        <v>1181</v>
      </c>
      <c r="O58" s="26">
        <v>0</v>
      </c>
      <c r="P58" s="27">
        <v>1291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145</v>
      </c>
      <c r="E59" s="27">
        <f t="shared" si="6"/>
        <v>0</v>
      </c>
      <c r="F59" s="27">
        <f t="shared" si="7"/>
        <v>145</v>
      </c>
      <c r="G59" s="26"/>
      <c r="H59" s="26"/>
      <c r="I59" s="26"/>
      <c r="J59" s="26"/>
      <c r="K59" s="26"/>
      <c r="L59" s="26"/>
      <c r="M59" s="26"/>
      <c r="N59" s="27">
        <v>96</v>
      </c>
      <c r="O59" s="26">
        <v>0</v>
      </c>
      <c r="P59" s="27">
        <v>49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446662</v>
      </c>
      <c r="E60" s="21">
        <f t="shared" si="6"/>
        <v>205849</v>
      </c>
      <c r="F60" s="21">
        <f t="shared" si="7"/>
        <v>240813</v>
      </c>
      <c r="G60" s="21">
        <f aca="true" t="shared" si="8" ref="G60:P60">SUM(G61:G80)</f>
        <v>2303</v>
      </c>
      <c r="H60" s="21">
        <f t="shared" si="8"/>
        <v>2198</v>
      </c>
      <c r="I60" s="21">
        <f t="shared" si="8"/>
        <v>11271</v>
      </c>
      <c r="J60" s="21">
        <f t="shared" si="8"/>
        <v>10881</v>
      </c>
      <c r="K60" s="21">
        <f t="shared" si="8"/>
        <v>32774</v>
      </c>
      <c r="L60" s="21">
        <f t="shared" si="8"/>
        <v>30807</v>
      </c>
      <c r="M60" s="21">
        <f t="shared" si="8"/>
        <v>129204</v>
      </c>
      <c r="N60" s="21">
        <f t="shared" si="8"/>
        <v>117930</v>
      </c>
      <c r="O60" s="21">
        <f t="shared" si="8"/>
        <v>30297</v>
      </c>
      <c r="P60" s="21">
        <f t="shared" si="8"/>
        <v>78997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500</v>
      </c>
      <c r="E61" s="27">
        <f t="shared" si="6"/>
        <v>161</v>
      </c>
      <c r="F61" s="27">
        <f t="shared" si="7"/>
        <v>339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129</v>
      </c>
      <c r="N61" s="26">
        <v>271</v>
      </c>
      <c r="O61" s="26">
        <v>32</v>
      </c>
      <c r="P61" s="26">
        <v>68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19612</v>
      </c>
      <c r="E62" s="27">
        <f t="shared" si="6"/>
        <v>9481</v>
      </c>
      <c r="F62" s="27">
        <f t="shared" si="7"/>
        <v>10131</v>
      </c>
      <c r="G62" s="26">
        <v>80</v>
      </c>
      <c r="H62" s="26">
        <v>87</v>
      </c>
      <c r="I62" s="26">
        <v>471</v>
      </c>
      <c r="J62" s="26">
        <v>466</v>
      </c>
      <c r="K62" s="26">
        <v>1338</v>
      </c>
      <c r="L62" s="26">
        <v>1236</v>
      </c>
      <c r="M62" s="26">
        <v>6306</v>
      </c>
      <c r="N62" s="26">
        <v>5044</v>
      </c>
      <c r="O62" s="26">
        <v>1286</v>
      </c>
      <c r="P62" s="26">
        <v>3298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2706</v>
      </c>
      <c r="E63" s="27">
        <f t="shared" si="6"/>
        <v>1350</v>
      </c>
      <c r="F63" s="27">
        <f t="shared" si="7"/>
        <v>1356</v>
      </c>
      <c r="G63" s="26">
        <v>6</v>
      </c>
      <c r="H63" s="26">
        <v>2</v>
      </c>
      <c r="I63" s="26">
        <v>16</v>
      </c>
      <c r="J63" s="26">
        <v>17</v>
      </c>
      <c r="K63" s="26">
        <v>125</v>
      </c>
      <c r="L63" s="26">
        <v>133</v>
      </c>
      <c r="M63" s="26">
        <v>1016</v>
      </c>
      <c r="N63" s="26">
        <v>783</v>
      </c>
      <c r="O63" s="26">
        <v>187</v>
      </c>
      <c r="P63" s="26">
        <v>421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39015</v>
      </c>
      <c r="E64" s="27">
        <f t="shared" si="6"/>
        <v>18054</v>
      </c>
      <c r="F64" s="27">
        <f t="shared" si="7"/>
        <v>20961</v>
      </c>
      <c r="G64" s="26">
        <v>166</v>
      </c>
      <c r="H64" s="26">
        <v>154</v>
      </c>
      <c r="I64" s="26">
        <v>895</v>
      </c>
      <c r="J64" s="26">
        <v>885</v>
      </c>
      <c r="K64" s="26">
        <v>2922</v>
      </c>
      <c r="L64" s="26">
        <v>2789</v>
      </c>
      <c r="M64" s="26">
        <v>11318</v>
      </c>
      <c r="N64" s="26">
        <v>9976</v>
      </c>
      <c r="O64" s="26">
        <v>2753</v>
      </c>
      <c r="P64" s="26">
        <v>7157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976</v>
      </c>
      <c r="E65" s="27">
        <f t="shared" si="6"/>
        <v>576</v>
      </c>
      <c r="F65" s="27">
        <f t="shared" si="7"/>
        <v>400</v>
      </c>
      <c r="G65" s="26">
        <v>1</v>
      </c>
      <c r="H65" s="26">
        <v>0</v>
      </c>
      <c r="I65" s="26">
        <v>4</v>
      </c>
      <c r="J65" s="26">
        <v>5</v>
      </c>
      <c r="K65" s="26">
        <v>34</v>
      </c>
      <c r="L65" s="26">
        <v>35</v>
      </c>
      <c r="M65" s="26">
        <v>452</v>
      </c>
      <c r="N65" s="26">
        <v>218</v>
      </c>
      <c r="O65" s="26">
        <v>85</v>
      </c>
      <c r="P65" s="26">
        <v>142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562</v>
      </c>
      <c r="E66" s="27">
        <f t="shared" si="6"/>
        <v>319</v>
      </c>
      <c r="F66" s="27">
        <f t="shared" si="7"/>
        <v>243</v>
      </c>
      <c r="G66" s="26">
        <v>1</v>
      </c>
      <c r="H66" s="26">
        <v>1</v>
      </c>
      <c r="I66" s="26">
        <v>3</v>
      </c>
      <c r="J66" s="26">
        <v>2</v>
      </c>
      <c r="K66" s="26">
        <v>27</v>
      </c>
      <c r="L66" s="26">
        <v>22</v>
      </c>
      <c r="M66" s="26">
        <v>264</v>
      </c>
      <c r="N66" s="26">
        <v>172</v>
      </c>
      <c r="O66" s="26">
        <v>24</v>
      </c>
      <c r="P66" s="26">
        <v>46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32508</v>
      </c>
      <c r="E67" s="27">
        <f t="shared" si="6"/>
        <v>14825</v>
      </c>
      <c r="F67" s="27">
        <f t="shared" si="7"/>
        <v>17683</v>
      </c>
      <c r="G67" s="26">
        <v>204</v>
      </c>
      <c r="H67" s="26">
        <v>195</v>
      </c>
      <c r="I67" s="26">
        <v>965</v>
      </c>
      <c r="J67" s="26">
        <v>936</v>
      </c>
      <c r="K67" s="26">
        <v>2866</v>
      </c>
      <c r="L67" s="26">
        <v>2720</v>
      </c>
      <c r="M67" s="26">
        <v>9177</v>
      </c>
      <c r="N67" s="26">
        <v>9022</v>
      </c>
      <c r="O67" s="26">
        <v>1613</v>
      </c>
      <c r="P67" s="26">
        <v>4810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5"/>
        <v>29449</v>
      </c>
      <c r="E68" s="27">
        <f t="shared" si="6"/>
        <v>12702</v>
      </c>
      <c r="F68" s="27">
        <f t="shared" si="7"/>
        <v>16747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10319</v>
      </c>
      <c r="N68" s="26">
        <v>10217</v>
      </c>
      <c r="O68" s="26">
        <v>2383</v>
      </c>
      <c r="P68" s="26">
        <v>6530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221567</v>
      </c>
      <c r="E69" s="27">
        <f t="shared" si="6"/>
        <v>101029</v>
      </c>
      <c r="F69" s="27">
        <f t="shared" si="7"/>
        <v>120538</v>
      </c>
      <c r="G69" s="26">
        <v>1351</v>
      </c>
      <c r="H69" s="26">
        <v>1269</v>
      </c>
      <c r="I69" s="26">
        <v>6555</v>
      </c>
      <c r="J69" s="26">
        <v>6366</v>
      </c>
      <c r="K69" s="26">
        <v>19453</v>
      </c>
      <c r="L69" s="26">
        <v>18098</v>
      </c>
      <c r="M69" s="26">
        <v>58835</v>
      </c>
      <c r="N69" s="26">
        <v>55284</v>
      </c>
      <c r="O69" s="26">
        <v>14835</v>
      </c>
      <c r="P69" s="26">
        <v>39521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24706</v>
      </c>
      <c r="E70" s="27">
        <f t="shared" si="6"/>
        <v>12109</v>
      </c>
      <c r="F70" s="27">
        <f t="shared" si="7"/>
        <v>12597</v>
      </c>
      <c r="G70" s="26">
        <v>138</v>
      </c>
      <c r="H70" s="26">
        <v>166</v>
      </c>
      <c r="I70" s="26">
        <v>665</v>
      </c>
      <c r="J70" s="26">
        <v>579</v>
      </c>
      <c r="K70" s="26">
        <v>1723</v>
      </c>
      <c r="L70" s="26">
        <v>1661</v>
      </c>
      <c r="M70" s="26">
        <v>8008</v>
      </c>
      <c r="N70" s="26">
        <v>6177</v>
      </c>
      <c r="O70" s="26">
        <v>1575</v>
      </c>
      <c r="P70" s="26">
        <v>4014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19286</v>
      </c>
      <c r="E71" s="27">
        <f t="shared" si="6"/>
        <v>9276</v>
      </c>
      <c r="F71" s="27">
        <f t="shared" si="7"/>
        <v>10010</v>
      </c>
      <c r="G71" s="27">
        <v>96</v>
      </c>
      <c r="H71" s="26">
        <v>104</v>
      </c>
      <c r="I71" s="27">
        <v>461</v>
      </c>
      <c r="J71" s="26">
        <v>469</v>
      </c>
      <c r="K71" s="26">
        <v>1174</v>
      </c>
      <c r="L71" s="26">
        <v>1076</v>
      </c>
      <c r="M71" s="26">
        <v>6196</v>
      </c>
      <c r="N71" s="26">
        <v>4921</v>
      </c>
      <c r="O71" s="26">
        <v>1349</v>
      </c>
      <c r="P71" s="26">
        <v>3440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11034</v>
      </c>
      <c r="E72" s="27">
        <f t="shared" si="6"/>
        <v>5248</v>
      </c>
      <c r="F72" s="27">
        <f t="shared" si="7"/>
        <v>5786</v>
      </c>
      <c r="G72" s="27">
        <v>64</v>
      </c>
      <c r="H72" s="26">
        <v>62</v>
      </c>
      <c r="I72" s="27">
        <v>267</v>
      </c>
      <c r="J72" s="26">
        <v>257</v>
      </c>
      <c r="K72" s="26">
        <v>771</v>
      </c>
      <c r="L72" s="26">
        <v>776</v>
      </c>
      <c r="M72" s="26">
        <v>3460</v>
      </c>
      <c r="N72" s="26">
        <v>3036</v>
      </c>
      <c r="O72" s="26">
        <v>686</v>
      </c>
      <c r="P72" s="26">
        <v>1655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5584</v>
      </c>
      <c r="E73" s="27">
        <f t="shared" si="6"/>
        <v>2942</v>
      </c>
      <c r="F73" s="27">
        <f t="shared" si="7"/>
        <v>2642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2066</v>
      </c>
      <c r="N73" s="26">
        <v>1353</v>
      </c>
      <c r="O73" s="26">
        <v>876</v>
      </c>
      <c r="P73" s="26">
        <v>1289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14297</v>
      </c>
      <c r="E74" s="27">
        <f t="shared" si="6"/>
        <v>6874</v>
      </c>
      <c r="F74" s="27">
        <f t="shared" si="7"/>
        <v>7423</v>
      </c>
      <c r="G74" s="27">
        <v>94</v>
      </c>
      <c r="H74" s="26">
        <v>76</v>
      </c>
      <c r="I74" s="27">
        <v>373</v>
      </c>
      <c r="J74" s="26">
        <v>336</v>
      </c>
      <c r="K74" s="26">
        <v>1046</v>
      </c>
      <c r="L74" s="26">
        <v>1005</v>
      </c>
      <c r="M74" s="26">
        <v>4346</v>
      </c>
      <c r="N74" s="26">
        <v>3561</v>
      </c>
      <c r="O74" s="26">
        <v>1015</v>
      </c>
      <c r="P74" s="26">
        <v>2445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14555</v>
      </c>
      <c r="E75" s="27">
        <f t="shared" si="6"/>
        <v>6322</v>
      </c>
      <c r="F75" s="27">
        <f t="shared" si="7"/>
        <v>8233</v>
      </c>
      <c r="G75" s="27">
        <v>102</v>
      </c>
      <c r="H75" s="26">
        <v>82</v>
      </c>
      <c r="I75" s="27">
        <v>596</v>
      </c>
      <c r="J75" s="26">
        <v>563</v>
      </c>
      <c r="K75" s="26">
        <v>1295</v>
      </c>
      <c r="L75" s="26">
        <v>1256</v>
      </c>
      <c r="M75" s="26">
        <v>3726</v>
      </c>
      <c r="N75" s="26">
        <v>4790</v>
      </c>
      <c r="O75" s="26">
        <v>603</v>
      </c>
      <c r="P75" s="26">
        <v>1542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4549</v>
      </c>
      <c r="E76" s="27">
        <f t="shared" si="6"/>
        <v>1781</v>
      </c>
      <c r="F76" s="27">
        <f t="shared" si="7"/>
        <v>2768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1311</v>
      </c>
      <c r="N76" s="26">
        <v>1504</v>
      </c>
      <c r="O76" s="26">
        <v>470</v>
      </c>
      <c r="P76" s="26">
        <v>1264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1007</v>
      </c>
      <c r="E77" s="27">
        <f t="shared" si="6"/>
        <v>590</v>
      </c>
      <c r="F77" s="27">
        <f t="shared" si="7"/>
        <v>417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446</v>
      </c>
      <c r="N77" s="26">
        <v>248</v>
      </c>
      <c r="O77" s="26">
        <v>144</v>
      </c>
      <c r="P77" s="26">
        <v>169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4355</v>
      </c>
      <c r="E78" s="27">
        <f t="shared" si="6"/>
        <v>1974</v>
      </c>
      <c r="F78" s="27">
        <f t="shared" si="7"/>
        <v>2381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1623</v>
      </c>
      <c r="N78" s="31">
        <v>1246</v>
      </c>
      <c r="O78" s="32">
        <v>351</v>
      </c>
      <c r="P78" s="32">
        <v>1135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394</v>
      </c>
      <c r="E79" s="27">
        <f t="shared" si="6"/>
        <v>236</v>
      </c>
      <c r="F79" s="27">
        <f t="shared" si="7"/>
        <v>158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206</v>
      </c>
      <c r="N79" s="31">
        <v>107</v>
      </c>
      <c r="O79" s="32">
        <v>30</v>
      </c>
      <c r="P79" s="32">
        <v>51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450868</v>
      </c>
      <c r="E81" s="21">
        <f t="shared" si="10"/>
        <v>208168</v>
      </c>
      <c r="F81" s="21">
        <f t="shared" si="11"/>
        <v>242700</v>
      </c>
      <c r="G81" s="21">
        <f>SUM(G82:G92)</f>
        <v>2320</v>
      </c>
      <c r="H81" s="21">
        <f aca="true" t="shared" si="12" ref="H81:P81">SUM(H82:H92)</f>
        <v>2218</v>
      </c>
      <c r="I81" s="21">
        <f t="shared" si="12"/>
        <v>11399</v>
      </c>
      <c r="J81" s="21">
        <f t="shared" si="12"/>
        <v>10982</v>
      </c>
      <c r="K81" s="21">
        <f t="shared" si="12"/>
        <v>33024</v>
      </c>
      <c r="L81" s="21">
        <f t="shared" si="12"/>
        <v>31026</v>
      </c>
      <c r="M81" s="21">
        <f t="shared" si="12"/>
        <v>130978</v>
      </c>
      <c r="N81" s="21">
        <f t="shared" si="12"/>
        <v>119247</v>
      </c>
      <c r="O81" s="21">
        <f t="shared" si="12"/>
        <v>30447</v>
      </c>
      <c r="P81" s="21">
        <f t="shared" si="12"/>
        <v>79227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48936</v>
      </c>
      <c r="E82" s="27">
        <f t="shared" si="10"/>
        <v>23370</v>
      </c>
      <c r="F82" s="27">
        <f t="shared" si="11"/>
        <v>25566</v>
      </c>
      <c r="G82" s="26">
        <f>'Прил. 11 СОГАЗ 2016'!F33+'Прил. 11 СОГАЗ 2016'!F34</f>
        <v>217</v>
      </c>
      <c r="H82" s="26">
        <f>'Прил. 11 СОГАЗ 2016'!G33+'Прил. 11 СОГАЗ 2016'!G34</f>
        <v>254</v>
      </c>
      <c r="I82" s="26">
        <f>'Прил. 11 СОГАЗ 2016'!H33+'Прил. 11 СОГАЗ 2016'!H34</f>
        <v>1135</v>
      </c>
      <c r="J82" s="26">
        <f>'Прил. 11 СОГАЗ 2016'!I33+'Прил. 11 СОГАЗ 2016'!I34</f>
        <v>1054</v>
      </c>
      <c r="K82" s="26">
        <f>'Прил. 11 СОГАЗ 2016'!J33+'Прил. 11 СОГАЗ 2016'!J34</f>
        <v>3065</v>
      </c>
      <c r="L82" s="26">
        <f>'Прил. 11 СОГАЗ 2016'!K33+'Прил. 11 СОГАЗ 2016'!K34</f>
        <v>2906</v>
      </c>
      <c r="M82" s="26">
        <f>'Прил. 11 СОГАЗ 2016'!L33+'Прил. 11 СОГАЗ 2016'!L34</f>
        <v>15624</v>
      </c>
      <c r="N82" s="26">
        <f>'Прил. 11 СОГАЗ 2016'!M33+'Прил. 11 СОГАЗ 2016'!M34</f>
        <v>12765</v>
      </c>
      <c r="O82" s="26">
        <f>'Прил. 11 СОГАЗ 2016'!N33+'Прил. 11 СОГАЗ 2016'!N34</f>
        <v>3329</v>
      </c>
      <c r="P82" s="26">
        <f>'Прил. 11 СОГАЗ 2016'!O33+'Прил. 11 СОГАЗ 2016'!O34</f>
        <v>8587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3095</v>
      </c>
      <c r="E83" s="27">
        <f t="shared" si="10"/>
        <v>1603</v>
      </c>
      <c r="F83" s="27">
        <f t="shared" si="11"/>
        <v>1492</v>
      </c>
      <c r="G83" s="26">
        <f>'Прил. 11 СОГАЗ 2016'!F35+'Прил. 11 СОГАЗ 2016'!F38</f>
        <v>4</v>
      </c>
      <c r="H83" s="26">
        <f>'Прил. 11 СОГАЗ 2016'!G35+'Прил. 11 СОГАЗ 2016'!G38</f>
        <v>1</v>
      </c>
      <c r="I83" s="26">
        <f>'Прил. 11 СОГАЗ 2016'!H35+'Прил. 11 СОГАЗ 2016'!H38</f>
        <v>20</v>
      </c>
      <c r="J83" s="26">
        <f>'Прил. 11 СОГАЗ 2016'!I35+'Прил. 11 СОГАЗ 2016'!I38</f>
        <v>13</v>
      </c>
      <c r="K83" s="26">
        <f>'Прил. 11 СОГАЗ 2016'!J35+'Прил. 11 СОГАЗ 2016'!J38</f>
        <v>129</v>
      </c>
      <c r="L83" s="26">
        <f>'Прил. 11 СОГАЗ 2016'!K35+'Прил. 11 СОГАЗ 2016'!K38</f>
        <v>132</v>
      </c>
      <c r="M83" s="26">
        <f>'Прил. 11 СОГАЗ 2016'!L35+'Прил. 11 СОГАЗ 2016'!L38</f>
        <v>1230</v>
      </c>
      <c r="N83" s="26">
        <f>'Прил. 11 СОГАЗ 2016'!M35+'Прил. 11 СОГАЗ 2016'!M38</f>
        <v>875</v>
      </c>
      <c r="O83" s="26">
        <f>'Прил. 11 СОГАЗ 2016'!N35+'Прил. 11 СОГАЗ 2016'!N38</f>
        <v>220</v>
      </c>
      <c r="P83" s="26">
        <f>'Прил. 11 СОГАЗ 2016'!O35+'Прил. 11 СОГАЗ 2016'!O38</f>
        <v>471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39296</v>
      </c>
      <c r="E84" s="27">
        <f t="shared" si="10"/>
        <v>18545</v>
      </c>
      <c r="F84" s="27">
        <f t="shared" si="11"/>
        <v>20751</v>
      </c>
      <c r="G84" s="26">
        <f>'Прил. 11 СОГАЗ 2016'!F25+'Прил. 11 СОГАЗ 2016'!F27</f>
        <v>152</v>
      </c>
      <c r="H84" s="26">
        <f>'Прил. 11 СОГАЗ 2016'!G25+'Прил. 11 СОГАЗ 2016'!G27</f>
        <v>142</v>
      </c>
      <c r="I84" s="26">
        <f>'Прил. 11 СОГАЗ 2016'!H25+'Прил. 11 СОГАЗ 2016'!H27</f>
        <v>874</v>
      </c>
      <c r="J84" s="26">
        <f>'Прил. 11 СОГАЗ 2016'!I25+'Прил. 11 СОГАЗ 2016'!I27</f>
        <v>852</v>
      </c>
      <c r="K84" s="26">
        <f>'Прил. 11 СОГАЗ 2016'!J25+'Прил. 11 СОГАЗ 2016'!J27</f>
        <v>2904</v>
      </c>
      <c r="L84" s="26">
        <f>'Прил. 11 СОГАЗ 2016'!K25+'Прил. 11 СОГАЗ 2016'!K27</f>
        <v>2773</v>
      </c>
      <c r="M84" s="26">
        <f>'Прил. 11 СОГАЗ 2016'!L25+'Прил. 11 СОГАЗ 2016'!L27</f>
        <v>11818</v>
      </c>
      <c r="N84" s="26">
        <f>'Прил. 11 СОГАЗ 2016'!M25+'Прил. 11 СОГАЗ 2016'!M27</f>
        <v>9830</v>
      </c>
      <c r="O84" s="26">
        <f>'Прил. 11 СОГАЗ 2016'!N25+'Прил. 11 СОГАЗ 2016'!N27</f>
        <v>2797</v>
      </c>
      <c r="P84" s="26">
        <f>'Прил. 11 СОГАЗ 2016'!O25+'Прил. 11 СОГАЗ 2016'!O27</f>
        <v>7154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953</v>
      </c>
      <c r="E85" s="27">
        <f t="shared" si="10"/>
        <v>562</v>
      </c>
      <c r="F85" s="27">
        <f t="shared" si="11"/>
        <v>391</v>
      </c>
      <c r="G85" s="26">
        <f>'Прил. 11 СОГАЗ 2016'!F42</f>
        <v>0</v>
      </c>
      <c r="H85" s="26">
        <f>'Прил. 11 СОГАЗ 2016'!G42</f>
        <v>0</v>
      </c>
      <c r="I85" s="26">
        <f>'Прил. 11 СОГАЗ 2016'!H42</f>
        <v>3</v>
      </c>
      <c r="J85" s="26">
        <f>'Прил. 11 СОГАЗ 2016'!I42</f>
        <v>5</v>
      </c>
      <c r="K85" s="26">
        <f>'Прил. 11 СОГАЗ 2016'!J42</f>
        <v>30</v>
      </c>
      <c r="L85" s="26">
        <f>'Прил. 11 СОГАЗ 2016'!K42</f>
        <v>34</v>
      </c>
      <c r="M85" s="26">
        <f>'Прил. 11 СОГАЗ 2016'!L42</f>
        <v>444</v>
      </c>
      <c r="N85" s="26">
        <f>'Прил. 11 СОГАЗ 2016'!M42</f>
        <v>215</v>
      </c>
      <c r="O85" s="26">
        <f>'Прил. 11 СОГАЗ 2016'!N42</f>
        <v>85</v>
      </c>
      <c r="P85" s="26">
        <f>'Прил. 11 СОГАЗ 2016'!O42</f>
        <v>137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19973</v>
      </c>
      <c r="E86" s="27">
        <f t="shared" si="10"/>
        <v>9638</v>
      </c>
      <c r="F86" s="27">
        <f t="shared" si="11"/>
        <v>10335</v>
      </c>
      <c r="G86" s="26">
        <f>'Прил. 11 СОГАЗ 2016'!F39+'Прил. 11 СОГАЗ 2016'!F41</f>
        <v>97</v>
      </c>
      <c r="H86" s="26">
        <f>'Прил. 11 СОГАЗ 2016'!G39+'Прил. 11 СОГАЗ 2016'!G41</f>
        <v>105</v>
      </c>
      <c r="I86" s="26">
        <f>'Прил. 11 СОГАЗ 2016'!H39+'Прил. 11 СОГАЗ 2016'!H41</f>
        <v>463</v>
      </c>
      <c r="J86" s="26">
        <f>'Прил. 11 СОГАЗ 2016'!I39+'Прил. 11 СОГАЗ 2016'!I41</f>
        <v>474</v>
      </c>
      <c r="K86" s="26">
        <f>'Прил. 11 СОГАЗ 2016'!J39+'Прил. 11 СОГАЗ 2016'!J41</f>
        <v>1213</v>
      </c>
      <c r="L86" s="26">
        <f>'Прил. 11 СОГАЗ 2016'!K39+'Прил. 11 СОГАЗ 2016'!K41</f>
        <v>1098</v>
      </c>
      <c r="M86" s="26">
        <f>'Прил. 11 СОГАЗ 2016'!L39+'Прил. 11 СОГАЗ 2016'!L41</f>
        <v>6486</v>
      </c>
      <c r="N86" s="26">
        <f>'Прил. 11 СОГАЗ 2016'!M39+'Прил. 11 СОГАЗ 2016'!M41</f>
        <v>5158</v>
      </c>
      <c r="O86" s="26">
        <f>'Прил. 11 СОГАЗ 2016'!N39+'Прил. 11 СОГАЗ 2016'!N41</f>
        <v>1379</v>
      </c>
      <c r="P86" s="26">
        <f>'Прил. 11 СОГАЗ 2016'!O39+'Прил. 11 СОГАЗ 2016'!O41</f>
        <v>3500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11261</v>
      </c>
      <c r="E87" s="27">
        <f t="shared" si="10"/>
        <v>5351</v>
      </c>
      <c r="F87" s="27">
        <f t="shared" si="11"/>
        <v>5910</v>
      </c>
      <c r="G87" s="26">
        <f>'Прил. 11 СОГАЗ 2016'!F40</f>
        <v>62</v>
      </c>
      <c r="H87" s="26">
        <f>'Прил. 11 СОГАЗ 2016'!G40</f>
        <v>63</v>
      </c>
      <c r="I87" s="26">
        <f>'Прил. 11 СОГАЗ 2016'!H40</f>
        <v>283</v>
      </c>
      <c r="J87" s="26">
        <f>'Прил. 11 СОГАЗ 2016'!I40</f>
        <v>271</v>
      </c>
      <c r="K87" s="26">
        <f>'Прил. 11 СОГАЗ 2016'!J40</f>
        <v>797</v>
      </c>
      <c r="L87" s="26">
        <f>'Прил. 11 СОГАЗ 2016'!K40</f>
        <v>804</v>
      </c>
      <c r="M87" s="26">
        <f>'Прил. 11 СОГАЗ 2016'!L40</f>
        <v>3522</v>
      </c>
      <c r="N87" s="26">
        <f>'Прил. 11 СОГАЗ 2016'!M40</f>
        <v>3109</v>
      </c>
      <c r="O87" s="26">
        <f>'Прил. 11 СОГАЗ 2016'!N40</f>
        <v>687</v>
      </c>
      <c r="P87" s="26">
        <f>'Прил. 11 СОГАЗ 2016'!O40</f>
        <v>1663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9"/>
        <v>0</v>
      </c>
      <c r="E88" s="84">
        <f t="shared" si="10"/>
        <v>0</v>
      </c>
      <c r="F88" s="84">
        <f t="shared" si="11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26">
        <f t="shared" si="9"/>
        <v>298401</v>
      </c>
      <c r="E89" s="27">
        <f t="shared" si="10"/>
        <v>135858</v>
      </c>
      <c r="F89" s="27">
        <f t="shared" si="11"/>
        <v>162543</v>
      </c>
      <c r="G89" s="81">
        <f>'Прил. 11 СОГАЗ 2016'!F20+'Прил. 11 СОГАЗ 2016'!F22+'Прил. 11 СОГАЗ 2016'!F28</f>
        <v>1590</v>
      </c>
      <c r="H89" s="81">
        <f>'Прил. 11 СОГАЗ 2016'!G20+'Прил. 11 СОГАЗ 2016'!G22+'Прил. 11 СОГАЗ 2016'!G28</f>
        <v>1496</v>
      </c>
      <c r="I89" s="81">
        <f>'Прил. 11 СОГАЗ 2016'!H20+'Прил. 11 СОГАЗ 2016'!H22+'Прил. 11 СОГАЗ 2016'!H28</f>
        <v>7649</v>
      </c>
      <c r="J89" s="81">
        <f>'Прил. 11 СОГАЗ 2016'!I20+'Прил. 11 СОГАЗ 2016'!I22+'Прил. 11 СОГАЗ 2016'!I28</f>
        <v>7408</v>
      </c>
      <c r="K89" s="81">
        <f>'Прил. 11 СОГАЗ 2016'!J20+'Прил. 11 СОГАЗ 2016'!J22+'Прил. 11 СОГАЗ 2016'!J28</f>
        <v>22528</v>
      </c>
      <c r="L89" s="81">
        <f>'Прил. 11 СОГАЗ 2016'!K20+'Прил. 11 СОГАЗ 2016'!K22+'Прил. 11 СОГАЗ 2016'!K28</f>
        <v>21021</v>
      </c>
      <c r="M89" s="81">
        <f>'Прил. 11 СОГАЗ 2016'!L20+'Прил. 11 СОГАЗ 2016'!L22+'Прил. 11 СОГАЗ 2016'!L28</f>
        <v>83761</v>
      </c>
      <c r="N89" s="81">
        <f>'Прил. 11 СОГАЗ 2016'!M20+'Прил. 11 СОГАЗ 2016'!M22+'Прил. 11 СОГАЗ 2016'!M28</f>
        <v>78893</v>
      </c>
      <c r="O89" s="81">
        <f>'Прил. 11 СОГАЗ 2016'!N20+'Прил. 11 СОГАЗ 2016'!N22+'Прил. 11 СОГАЗ 2016'!N28</f>
        <v>20330</v>
      </c>
      <c r="P89" s="81">
        <f>'Прил. 11 СОГАЗ 2016'!O20+'Прил. 11 СОГАЗ 2016'!O22+'Прил. 11 СОГАЗ 2016'!O28</f>
        <v>53725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14297</v>
      </c>
      <c r="E90" s="27">
        <f t="shared" si="10"/>
        <v>6859</v>
      </c>
      <c r="F90" s="27">
        <f t="shared" si="11"/>
        <v>7438</v>
      </c>
      <c r="G90" s="26">
        <f>'Прил. 11 СОГАЗ 2016'!F36</f>
        <v>94</v>
      </c>
      <c r="H90" s="26">
        <f>'Прил. 11 СОГАЗ 2016'!G36</f>
        <v>76</v>
      </c>
      <c r="I90" s="26">
        <f>'Прил. 11 СОГАЗ 2016'!H36</f>
        <v>375</v>
      </c>
      <c r="J90" s="26">
        <f>'Прил. 11 СОГАЗ 2016'!I36</f>
        <v>338</v>
      </c>
      <c r="K90" s="26">
        <f>'Прил. 11 СОГАЗ 2016'!J36</f>
        <v>1044</v>
      </c>
      <c r="L90" s="26">
        <f>'Прил. 11 СОГАЗ 2016'!K36</f>
        <v>1014</v>
      </c>
      <c r="M90" s="26">
        <f>'Прил. 11 СОГАЗ 2016'!L36</f>
        <v>4332</v>
      </c>
      <c r="N90" s="26">
        <f>'Прил. 11 СОГАЗ 2016'!M36</f>
        <v>3569</v>
      </c>
      <c r="O90" s="26">
        <f>'Прил. 11 СОГАЗ 2016'!N36</f>
        <v>1014</v>
      </c>
      <c r="P90" s="26">
        <f>'Прил. 11 СОГАЗ 2016'!O36</f>
        <v>2441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14656</v>
      </c>
      <c r="E91" s="27">
        <f t="shared" si="10"/>
        <v>6382</v>
      </c>
      <c r="F91" s="27">
        <f t="shared" si="11"/>
        <v>8274</v>
      </c>
      <c r="G91" s="26">
        <f>'Прил. 11 СОГАЗ 2016'!F29+'Прил. 11 СОГАЗ 2016'!F30+'Прил. 11 СОГАЗ 2016'!F31+'Прил. 11 СОГАЗ 2016'!F32+'Прил. 11 СОГАЗ 2016'!F24</f>
        <v>104</v>
      </c>
      <c r="H91" s="26">
        <f>'Прил. 11 СОГАЗ 2016'!G29+'Прил. 11 СОГАЗ 2016'!G30+'Прил. 11 СОГАЗ 2016'!G31+'Прил. 11 СОГАЗ 2016'!G32+'Прил. 11 СОГАЗ 2016'!G24</f>
        <v>81</v>
      </c>
      <c r="I91" s="26">
        <f>'Прил. 11 СОГАЗ 2016'!H29+'Прил. 11 СОГАЗ 2016'!H30+'Прил. 11 СОГАЗ 2016'!H31+'Прил. 11 СОГАЗ 2016'!H32+'Прил. 11 СОГАЗ 2016'!H24</f>
        <v>597</v>
      </c>
      <c r="J91" s="26">
        <f>'Прил. 11 СОГАЗ 2016'!I29+'Прил. 11 СОГАЗ 2016'!I30+'Прил. 11 СОГАЗ 2016'!I31+'Прил. 11 СОГАЗ 2016'!I32+'Прил. 11 СОГАЗ 2016'!I24</f>
        <v>567</v>
      </c>
      <c r="K91" s="26">
        <f>'Прил. 11 СОГАЗ 2016'!J29+'Прил. 11 СОГАЗ 2016'!J30+'Прил. 11 СОГАЗ 2016'!J31+'Прил. 11 СОГАЗ 2016'!J32+'Прил. 11 СОГАЗ 2016'!J24</f>
        <v>1314</v>
      </c>
      <c r="L91" s="26">
        <f>'Прил. 11 СОГАЗ 2016'!K29+'Прил. 11 СОГАЗ 2016'!K30+'Прил. 11 СОГАЗ 2016'!K31+'Прил. 11 СОГАЗ 2016'!K32+'Прил. 11 СОГАЗ 2016'!K24</f>
        <v>1244</v>
      </c>
      <c r="M91" s="26">
        <f>'Прил. 11 СОГАЗ 2016'!L29+'Прил. 11 СОГАЗ 2016'!L30+'Прил. 11 СОГАЗ 2016'!L31+'Прил. 11 СОГАЗ 2016'!L32+'Прил. 11 СОГАЗ 2016'!L24</f>
        <v>3761</v>
      </c>
      <c r="N91" s="26">
        <f>'Прил. 11 СОГАЗ 2016'!M29+'Прил. 11 СОГАЗ 2016'!M30+'Прил. 11 СОГАЗ 2016'!M31+'Прил. 11 СОГАЗ 2016'!M32+'Прил. 11 СОГАЗ 2016'!M24</f>
        <v>4833</v>
      </c>
      <c r="O91" s="26">
        <f>'Прил. 11 СОГАЗ 2016'!N29+'Прил. 11 СОГАЗ 2016'!N30+'Прил. 11 СОГАЗ 2016'!N31+'Прил. 11 СОГАЗ 2016'!N32+'Прил. 11 СОГАЗ 2016'!N24</f>
        <v>606</v>
      </c>
      <c r="P91" s="26">
        <f>'Прил. 11 СОГАЗ 2016'!O29+'Прил. 11 СОГАЗ 2016'!O30+'Прил. 11 СОГАЗ 2016'!O31+'Прил. 11 СОГАЗ 2016'!O32+'Прил. 11 СОГАЗ 2016'!O24</f>
        <v>1549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5"/>
      <c r="F97" s="95"/>
      <c r="G97" s="88"/>
      <c r="H97" s="88"/>
      <c r="I97" s="88"/>
      <c r="J97" s="88"/>
      <c r="K97" s="88"/>
      <c r="L97" s="88"/>
      <c r="M97" s="88"/>
    </row>
    <row r="98" spans="5:13" s="38" customFormat="1" ht="13.5" customHeight="1">
      <c r="E98" s="86" t="s">
        <v>60</v>
      </c>
      <c r="F98" s="86"/>
      <c r="G98" s="87" t="s">
        <v>61</v>
      </c>
      <c r="H98" s="87"/>
      <c r="I98" s="87"/>
      <c r="J98" s="87"/>
      <c r="K98" s="87"/>
      <c r="L98" s="87"/>
      <c r="M98" s="87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88"/>
      <c r="B100" s="88"/>
      <c r="C100" s="88"/>
      <c r="D100" s="88"/>
      <c r="E100" s="95"/>
      <c r="F100" s="95"/>
      <c r="G100" s="88"/>
      <c r="H100" s="88"/>
      <c r="I100" s="88"/>
      <c r="J100" s="88"/>
      <c r="K100" s="88"/>
      <c r="L100" s="88"/>
      <c r="M100" s="88"/>
    </row>
    <row r="101" spans="1:13" s="39" customFormat="1" ht="12">
      <c r="A101" s="87" t="s">
        <v>63</v>
      </c>
      <c r="B101" s="87"/>
      <c r="C101" s="87"/>
      <c r="D101" s="87"/>
      <c r="E101" s="86" t="s">
        <v>60</v>
      </c>
      <c r="F101" s="86"/>
      <c r="G101" s="87" t="s">
        <v>61</v>
      </c>
      <c r="H101" s="87"/>
      <c r="I101" s="87"/>
      <c r="J101" s="87"/>
      <c r="K101" s="87"/>
      <c r="L101" s="87"/>
      <c r="M101" s="87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68" activePane="bottomRight" state="frozen"/>
      <selection pane="topLeft" activeCell="C92" sqref="C92"/>
      <selection pane="topRight" activeCell="C92" sqref="C92"/>
      <selection pane="bottomLeft" activeCell="C92" sqref="C92"/>
      <selection pane="bottomRight" activeCell="C92" sqref="C9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177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9" spans="1:16" s="9" customFormat="1" ht="39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</row>
    <row r="10" spans="6:13" s="9" customFormat="1" ht="20.25">
      <c r="F10" s="10" t="s">
        <v>7</v>
      </c>
      <c r="G10" s="85" t="s">
        <v>184</v>
      </c>
      <c r="H10" s="85"/>
      <c r="I10" s="85"/>
      <c r="J10" s="85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06" t="s">
        <v>93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4:14" s="13" customFormat="1" ht="15.75">
      <c r="D13" s="107" t="s">
        <v>8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08" t="s">
        <v>9</v>
      </c>
      <c r="B15" s="101" t="s">
        <v>64</v>
      </c>
      <c r="C15" s="108" t="s">
        <v>10</v>
      </c>
      <c r="D15" s="108" t="s">
        <v>11</v>
      </c>
      <c r="E15" s="89" t="s">
        <v>12</v>
      </c>
      <c r="F15" s="90"/>
      <c r="G15" s="111" t="s">
        <v>13</v>
      </c>
      <c r="H15" s="112"/>
      <c r="I15" s="112"/>
      <c r="J15" s="112"/>
      <c r="K15" s="112"/>
      <c r="L15" s="112"/>
      <c r="M15" s="112"/>
      <c r="N15" s="112"/>
      <c r="O15" s="112"/>
      <c r="P15" s="113"/>
    </row>
    <row r="16" spans="1:16" s="14" customFormat="1" ht="35.25" customHeight="1">
      <c r="A16" s="109"/>
      <c r="B16" s="102"/>
      <c r="C16" s="109"/>
      <c r="D16" s="109"/>
      <c r="E16" s="91"/>
      <c r="F16" s="92"/>
      <c r="G16" s="96" t="s">
        <v>14</v>
      </c>
      <c r="H16" s="97"/>
      <c r="I16" s="97"/>
      <c r="J16" s="97"/>
      <c r="K16" s="97"/>
      <c r="L16" s="98"/>
      <c r="M16" s="96" t="s">
        <v>15</v>
      </c>
      <c r="N16" s="98"/>
      <c r="O16" s="99" t="s">
        <v>16</v>
      </c>
      <c r="P16" s="100"/>
    </row>
    <row r="17" spans="1:16" s="14" customFormat="1" ht="31.5" customHeight="1">
      <c r="A17" s="109"/>
      <c r="B17" s="102"/>
      <c r="C17" s="109"/>
      <c r="D17" s="109"/>
      <c r="E17" s="93"/>
      <c r="F17" s="94"/>
      <c r="G17" s="99" t="s">
        <v>17</v>
      </c>
      <c r="H17" s="100"/>
      <c r="I17" s="99" t="s">
        <v>18</v>
      </c>
      <c r="J17" s="100"/>
      <c r="K17" s="99" t="s">
        <v>19</v>
      </c>
      <c r="L17" s="100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0"/>
      <c r="B18" s="103"/>
      <c r="C18" s="110"/>
      <c r="D18" s="110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287345</v>
      </c>
      <c r="E20" s="21">
        <f aca="true" t="shared" si="1" ref="E20:E45">G20+I20+K20+M20+O20</f>
        <v>130045</v>
      </c>
      <c r="F20" s="21">
        <f aca="true" t="shared" si="2" ref="F20:F45">H20+J20+L20+N20+P20</f>
        <v>157300</v>
      </c>
      <c r="G20" s="21">
        <f aca="true" t="shared" si="3" ref="G20:P20">SUM(G21:G43)</f>
        <v>1332</v>
      </c>
      <c r="H20" s="21">
        <f t="shared" si="3"/>
        <v>1184</v>
      </c>
      <c r="I20" s="21">
        <f t="shared" si="3"/>
        <v>6874</v>
      </c>
      <c r="J20" s="21">
        <f t="shared" si="3"/>
        <v>6374</v>
      </c>
      <c r="K20" s="21">
        <f t="shared" si="3"/>
        <v>23656</v>
      </c>
      <c r="L20" s="21">
        <f t="shared" si="3"/>
        <v>22486</v>
      </c>
      <c r="M20" s="21">
        <f t="shared" si="3"/>
        <v>79400</v>
      </c>
      <c r="N20" s="21">
        <f t="shared" si="3"/>
        <v>75809</v>
      </c>
      <c r="O20" s="21">
        <f t="shared" si="3"/>
        <v>18783</v>
      </c>
      <c r="P20" s="21">
        <f t="shared" si="3"/>
        <v>51447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350</v>
      </c>
      <c r="E21" s="27">
        <f t="shared" si="1"/>
        <v>79</v>
      </c>
      <c r="F21" s="27">
        <f t="shared" si="2"/>
        <v>271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60</v>
      </c>
      <c r="N21" s="27">
        <v>201</v>
      </c>
      <c r="O21" s="27">
        <v>19</v>
      </c>
      <c r="P21" s="27">
        <v>70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36679</v>
      </c>
      <c r="E22" s="27">
        <f t="shared" si="1"/>
        <v>16300</v>
      </c>
      <c r="F22" s="27">
        <f t="shared" si="2"/>
        <v>20379</v>
      </c>
      <c r="G22" s="27">
        <v>132</v>
      </c>
      <c r="H22" s="27">
        <v>155</v>
      </c>
      <c r="I22" s="27">
        <v>769</v>
      </c>
      <c r="J22" s="27">
        <v>684</v>
      </c>
      <c r="K22" s="27">
        <v>3299</v>
      </c>
      <c r="L22" s="27">
        <v>3110</v>
      </c>
      <c r="M22" s="27">
        <v>9460</v>
      </c>
      <c r="N22" s="27">
        <v>8623</v>
      </c>
      <c r="O22" s="27">
        <v>2640</v>
      </c>
      <c r="P22" s="27">
        <v>7807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43572</v>
      </c>
      <c r="E23" s="27">
        <f t="shared" si="1"/>
        <v>19233</v>
      </c>
      <c r="F23" s="27">
        <f t="shared" si="2"/>
        <v>24339</v>
      </c>
      <c r="G23" s="27">
        <v>233</v>
      </c>
      <c r="H23" s="27">
        <v>191</v>
      </c>
      <c r="I23" s="27">
        <v>1041</v>
      </c>
      <c r="J23" s="27">
        <v>1048</v>
      </c>
      <c r="K23" s="27">
        <v>3687</v>
      </c>
      <c r="L23" s="27">
        <v>3435</v>
      </c>
      <c r="M23" s="27">
        <v>10736</v>
      </c>
      <c r="N23" s="27">
        <v>10264</v>
      </c>
      <c r="O23" s="27">
        <v>3536</v>
      </c>
      <c r="P23" s="27">
        <v>9401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6679</v>
      </c>
      <c r="E24" s="27">
        <f t="shared" si="1"/>
        <v>3248</v>
      </c>
      <c r="F24" s="27">
        <f t="shared" si="2"/>
        <v>3431</v>
      </c>
      <c r="G24" s="27">
        <v>23</v>
      </c>
      <c r="H24" s="27">
        <v>37</v>
      </c>
      <c r="I24" s="27">
        <v>197</v>
      </c>
      <c r="J24" s="27">
        <v>178</v>
      </c>
      <c r="K24" s="27">
        <v>580</v>
      </c>
      <c r="L24" s="27">
        <v>570</v>
      </c>
      <c r="M24" s="27">
        <v>2212</v>
      </c>
      <c r="N24" s="27">
        <v>2009</v>
      </c>
      <c r="O24" s="27">
        <v>236</v>
      </c>
      <c r="P24" s="27">
        <v>637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9472</v>
      </c>
      <c r="E25" s="27">
        <f t="shared" si="1"/>
        <v>4453</v>
      </c>
      <c r="F25" s="27">
        <f t="shared" si="2"/>
        <v>5019</v>
      </c>
      <c r="G25" s="27">
        <v>35</v>
      </c>
      <c r="H25" s="27">
        <v>38</v>
      </c>
      <c r="I25" s="27">
        <v>241</v>
      </c>
      <c r="J25" s="27">
        <v>195</v>
      </c>
      <c r="K25" s="27">
        <v>752</v>
      </c>
      <c r="L25" s="27">
        <v>716</v>
      </c>
      <c r="M25" s="27">
        <v>2727</v>
      </c>
      <c r="N25" s="27">
        <v>2185</v>
      </c>
      <c r="O25" s="27">
        <v>698</v>
      </c>
      <c r="P25" s="27">
        <v>1885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45365</v>
      </c>
      <c r="E26" s="27">
        <f t="shared" si="1"/>
        <v>20359</v>
      </c>
      <c r="F26" s="27">
        <f t="shared" si="2"/>
        <v>25006</v>
      </c>
      <c r="G26" s="27">
        <v>202</v>
      </c>
      <c r="H26" s="27">
        <v>148</v>
      </c>
      <c r="I26" s="27">
        <v>980</v>
      </c>
      <c r="J26" s="27">
        <v>881</v>
      </c>
      <c r="K26" s="27">
        <v>3794</v>
      </c>
      <c r="L26" s="27">
        <v>3555</v>
      </c>
      <c r="M26" s="27">
        <v>12101</v>
      </c>
      <c r="N26" s="27">
        <v>11073</v>
      </c>
      <c r="O26" s="27">
        <v>3282</v>
      </c>
      <c r="P26" s="27">
        <v>9349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16741</v>
      </c>
      <c r="E27" s="27">
        <f t="shared" si="1"/>
        <v>7296</v>
      </c>
      <c r="F27" s="27">
        <f t="shared" si="2"/>
        <v>9445</v>
      </c>
      <c r="G27" s="27">
        <v>81</v>
      </c>
      <c r="H27" s="27">
        <v>63</v>
      </c>
      <c r="I27" s="27">
        <v>404</v>
      </c>
      <c r="J27" s="27">
        <v>342</v>
      </c>
      <c r="K27" s="27">
        <v>1571</v>
      </c>
      <c r="L27" s="27">
        <v>1521</v>
      </c>
      <c r="M27" s="27">
        <v>4239</v>
      </c>
      <c r="N27" s="27">
        <v>4285</v>
      </c>
      <c r="O27" s="27">
        <v>1001</v>
      </c>
      <c r="P27" s="27">
        <v>3234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370</v>
      </c>
      <c r="E28" s="27">
        <f t="shared" si="1"/>
        <v>262</v>
      </c>
      <c r="F28" s="27">
        <f t="shared" si="2"/>
        <v>108</v>
      </c>
      <c r="G28" s="27">
        <v>2</v>
      </c>
      <c r="H28" s="27">
        <v>0</v>
      </c>
      <c r="I28" s="27">
        <v>3</v>
      </c>
      <c r="J28" s="27">
        <v>2</v>
      </c>
      <c r="K28" s="27">
        <v>10</v>
      </c>
      <c r="L28" s="27">
        <v>15</v>
      </c>
      <c r="M28" s="27">
        <v>232</v>
      </c>
      <c r="N28" s="27">
        <v>71</v>
      </c>
      <c r="O28" s="27">
        <v>15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23734</v>
      </c>
      <c r="E29" s="27">
        <f t="shared" si="1"/>
        <v>10283</v>
      </c>
      <c r="F29" s="27">
        <f t="shared" si="2"/>
        <v>13451</v>
      </c>
      <c r="G29" s="27">
        <v>144</v>
      </c>
      <c r="H29" s="27">
        <v>135</v>
      </c>
      <c r="I29" s="27">
        <v>712</v>
      </c>
      <c r="J29" s="27">
        <v>682</v>
      </c>
      <c r="K29" s="27">
        <v>2526</v>
      </c>
      <c r="L29" s="27">
        <v>2478</v>
      </c>
      <c r="M29" s="27">
        <v>5862</v>
      </c>
      <c r="N29" s="27">
        <v>7144</v>
      </c>
      <c r="O29" s="27">
        <v>1039</v>
      </c>
      <c r="P29" s="27">
        <v>3012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25061</v>
      </c>
      <c r="E30" s="27">
        <f t="shared" si="1"/>
        <v>11691</v>
      </c>
      <c r="F30" s="27">
        <f t="shared" si="2"/>
        <v>13370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9827</v>
      </c>
      <c r="N30" s="27">
        <v>8778</v>
      </c>
      <c r="O30" s="27">
        <v>1864</v>
      </c>
      <c r="P30" s="27">
        <v>4592</v>
      </c>
      <c r="S30" s="29"/>
      <c r="T30" s="29"/>
    </row>
    <row r="31" spans="1:20" s="28" customFormat="1" ht="16.5" customHeight="1">
      <c r="A31" s="24">
        <v>12</v>
      </c>
      <c r="B31" s="41" t="s">
        <v>181</v>
      </c>
      <c r="C31" s="25" t="s">
        <v>180</v>
      </c>
      <c r="D31" s="26">
        <f t="shared" si="0"/>
        <v>23163</v>
      </c>
      <c r="E31" s="27">
        <f t="shared" si="1"/>
        <v>10231</v>
      </c>
      <c r="F31" s="27">
        <f t="shared" si="2"/>
        <v>12932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8403</v>
      </c>
      <c r="N31" s="27">
        <v>7763</v>
      </c>
      <c r="O31" s="27">
        <v>1828</v>
      </c>
      <c r="P31" s="27">
        <v>5169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4012</v>
      </c>
      <c r="E32" s="27">
        <f t="shared" si="1"/>
        <v>2028</v>
      </c>
      <c r="F32" s="27">
        <f t="shared" si="2"/>
        <v>1984</v>
      </c>
      <c r="G32" s="27">
        <v>121</v>
      </c>
      <c r="H32" s="27">
        <v>94</v>
      </c>
      <c r="I32" s="27">
        <v>557</v>
      </c>
      <c r="J32" s="27">
        <v>531</v>
      </c>
      <c r="K32" s="27">
        <v>1350</v>
      </c>
      <c r="L32" s="27">
        <v>1359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3251</v>
      </c>
      <c r="E33" s="27">
        <f t="shared" si="1"/>
        <v>1620</v>
      </c>
      <c r="F33" s="27">
        <f t="shared" si="2"/>
        <v>1631</v>
      </c>
      <c r="G33" s="27">
        <v>76</v>
      </c>
      <c r="H33" s="27">
        <v>72</v>
      </c>
      <c r="I33" s="27">
        <v>413</v>
      </c>
      <c r="J33" s="27">
        <v>424</v>
      </c>
      <c r="K33" s="27">
        <v>1131</v>
      </c>
      <c r="L33" s="27">
        <v>1135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3031</v>
      </c>
      <c r="E34" s="27">
        <f t="shared" si="1"/>
        <v>1583</v>
      </c>
      <c r="F34" s="27">
        <f t="shared" si="2"/>
        <v>1448</v>
      </c>
      <c r="G34" s="27">
        <v>66</v>
      </c>
      <c r="H34" s="27">
        <v>66</v>
      </c>
      <c r="I34" s="27">
        <v>370</v>
      </c>
      <c r="J34" s="27">
        <v>309</v>
      </c>
      <c r="K34" s="27">
        <v>1147</v>
      </c>
      <c r="L34" s="27">
        <v>1073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2316</v>
      </c>
      <c r="E35" s="27">
        <f t="shared" si="1"/>
        <v>1263</v>
      </c>
      <c r="F35" s="27">
        <f t="shared" si="2"/>
        <v>1053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964</v>
      </c>
      <c r="N35" s="27">
        <v>641</v>
      </c>
      <c r="O35" s="27">
        <v>299</v>
      </c>
      <c r="P35" s="27">
        <v>412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3114</v>
      </c>
      <c r="E36" s="27">
        <f t="shared" si="1"/>
        <v>1346</v>
      </c>
      <c r="F36" s="27">
        <f t="shared" si="2"/>
        <v>1768</v>
      </c>
      <c r="G36" s="27">
        <v>0</v>
      </c>
      <c r="H36" s="27">
        <v>0</v>
      </c>
      <c r="I36" s="27">
        <v>40</v>
      </c>
      <c r="J36" s="27">
        <v>35</v>
      </c>
      <c r="K36" s="27">
        <v>333</v>
      </c>
      <c r="L36" s="27">
        <v>264</v>
      </c>
      <c r="M36" s="27">
        <v>767</v>
      </c>
      <c r="N36" s="27">
        <v>840</v>
      </c>
      <c r="O36" s="27">
        <v>206</v>
      </c>
      <c r="P36" s="27">
        <v>629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30429</v>
      </c>
      <c r="E37" s="27">
        <f t="shared" si="1"/>
        <v>13622</v>
      </c>
      <c r="F37" s="27">
        <f t="shared" si="2"/>
        <v>16807</v>
      </c>
      <c r="G37" s="27">
        <v>217</v>
      </c>
      <c r="H37" s="27">
        <v>185</v>
      </c>
      <c r="I37" s="27">
        <v>1147</v>
      </c>
      <c r="J37" s="27">
        <v>1063</v>
      </c>
      <c r="K37" s="27">
        <v>3476</v>
      </c>
      <c r="L37" s="27">
        <v>3255</v>
      </c>
      <c r="M37" s="27">
        <v>7596</v>
      </c>
      <c r="N37" s="27">
        <v>9079</v>
      </c>
      <c r="O37" s="27">
        <v>1186</v>
      </c>
      <c r="P37" s="27">
        <v>3225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2081</v>
      </c>
      <c r="E38" s="27">
        <f t="shared" si="1"/>
        <v>667</v>
      </c>
      <c r="F38" s="27">
        <f t="shared" si="2"/>
        <v>1414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472</v>
      </c>
      <c r="N38" s="27">
        <v>750</v>
      </c>
      <c r="O38" s="27">
        <v>195</v>
      </c>
      <c r="P38" s="27">
        <v>664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963</v>
      </c>
      <c r="E39" s="27">
        <f t="shared" si="1"/>
        <v>498</v>
      </c>
      <c r="F39" s="27">
        <f t="shared" si="2"/>
        <v>465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397</v>
      </c>
      <c r="N39" s="27">
        <v>339</v>
      </c>
      <c r="O39" s="27">
        <v>101</v>
      </c>
      <c r="P39" s="27">
        <v>126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894</v>
      </c>
      <c r="E40" s="27">
        <f t="shared" si="1"/>
        <v>426</v>
      </c>
      <c r="F40" s="27">
        <f t="shared" si="2"/>
        <v>468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369</v>
      </c>
      <c r="N40" s="27">
        <v>295</v>
      </c>
      <c r="O40" s="27">
        <v>57</v>
      </c>
      <c r="P40" s="27">
        <v>173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5544</v>
      </c>
      <c r="E41" s="27">
        <f t="shared" si="1"/>
        <v>3283</v>
      </c>
      <c r="F41" s="27">
        <f t="shared" si="2"/>
        <v>2261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2741</v>
      </c>
      <c r="N41" s="27">
        <v>1289</v>
      </c>
      <c r="O41" s="27">
        <v>542</v>
      </c>
      <c r="P41" s="27">
        <v>972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524</v>
      </c>
      <c r="E42" s="27">
        <f t="shared" si="1"/>
        <v>274</v>
      </c>
      <c r="F42" s="27">
        <f t="shared" si="2"/>
        <v>250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235</v>
      </c>
      <c r="N42" s="27">
        <v>180</v>
      </c>
      <c r="O42" s="27">
        <v>39</v>
      </c>
      <c r="P42" s="27">
        <v>70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127229</v>
      </c>
      <c r="E44" s="21">
        <f t="shared" si="1"/>
        <v>0</v>
      </c>
      <c r="F44" s="21">
        <f t="shared" si="2"/>
        <v>127229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75789</v>
      </c>
      <c r="O44" s="21">
        <f t="shared" si="4"/>
        <v>0</v>
      </c>
      <c r="P44" s="21">
        <f t="shared" si="4"/>
        <v>51440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26297</v>
      </c>
      <c r="E45" s="27">
        <f t="shared" si="1"/>
        <v>0</v>
      </c>
      <c r="F45" s="27">
        <f t="shared" si="2"/>
        <v>26297</v>
      </c>
      <c r="G45" s="27"/>
      <c r="H45" s="27"/>
      <c r="I45" s="27"/>
      <c r="J45" s="27"/>
      <c r="K45" s="27"/>
      <c r="L45" s="27"/>
      <c r="M45" s="27"/>
      <c r="N45" s="27">
        <v>16429</v>
      </c>
      <c r="O45" s="27">
        <v>0</v>
      </c>
      <c r="P45" s="27">
        <v>9868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16555</v>
      </c>
      <c r="E46" s="27">
        <f aca="true" t="shared" si="6" ref="E46:E61">G46+I46+K46+M46+O46</f>
        <v>0</v>
      </c>
      <c r="F46" s="27">
        <f aca="true" t="shared" si="7" ref="F46:F61">H46+J46+L46+N46+P46</f>
        <v>16555</v>
      </c>
      <c r="G46" s="27"/>
      <c r="H46" s="27"/>
      <c r="I46" s="27"/>
      <c r="J46" s="27"/>
      <c r="K46" s="27"/>
      <c r="L46" s="27"/>
      <c r="M46" s="27"/>
      <c r="N46" s="27">
        <v>8729</v>
      </c>
      <c r="O46" s="27">
        <v>0</v>
      </c>
      <c r="P46" s="27">
        <v>7826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19889</v>
      </c>
      <c r="E47" s="27">
        <f t="shared" si="6"/>
        <v>0</v>
      </c>
      <c r="F47" s="27">
        <f t="shared" si="7"/>
        <v>19889</v>
      </c>
      <c r="G47" s="27"/>
      <c r="H47" s="27"/>
      <c r="I47" s="27"/>
      <c r="J47" s="27"/>
      <c r="K47" s="27"/>
      <c r="L47" s="27"/>
      <c r="M47" s="27"/>
      <c r="N47" s="27">
        <v>10464</v>
      </c>
      <c r="O47" s="27">
        <v>0</v>
      </c>
      <c r="P47" s="27">
        <v>9425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2711</v>
      </c>
      <c r="E48" s="27">
        <f t="shared" si="6"/>
        <v>0</v>
      </c>
      <c r="F48" s="27">
        <f t="shared" si="7"/>
        <v>2711</v>
      </c>
      <c r="G48" s="27"/>
      <c r="H48" s="27"/>
      <c r="I48" s="27"/>
      <c r="J48" s="27"/>
      <c r="K48" s="27"/>
      <c r="L48" s="27"/>
      <c r="M48" s="27"/>
      <c r="N48" s="27">
        <v>2064</v>
      </c>
      <c r="O48" s="27">
        <v>0</v>
      </c>
      <c r="P48" s="27">
        <v>647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4132</v>
      </c>
      <c r="E49" s="27">
        <f t="shared" si="6"/>
        <v>0</v>
      </c>
      <c r="F49" s="27">
        <f t="shared" si="7"/>
        <v>4132</v>
      </c>
      <c r="G49" s="26"/>
      <c r="H49" s="26"/>
      <c r="I49" s="26"/>
      <c r="J49" s="26"/>
      <c r="K49" s="26"/>
      <c r="L49" s="26"/>
      <c r="M49" s="26"/>
      <c r="N49" s="27">
        <v>2237</v>
      </c>
      <c r="O49" s="26">
        <v>0</v>
      </c>
      <c r="P49" s="27">
        <v>1895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20596</v>
      </c>
      <c r="E50" s="27">
        <f t="shared" si="6"/>
        <v>0</v>
      </c>
      <c r="F50" s="27">
        <f t="shared" si="7"/>
        <v>20596</v>
      </c>
      <c r="G50" s="26"/>
      <c r="H50" s="26"/>
      <c r="I50" s="26"/>
      <c r="J50" s="26"/>
      <c r="K50" s="26"/>
      <c r="L50" s="26"/>
      <c r="M50" s="26"/>
      <c r="N50" s="27">
        <v>11226</v>
      </c>
      <c r="O50" s="26">
        <v>0</v>
      </c>
      <c r="P50" s="27">
        <v>9370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7593</v>
      </c>
      <c r="E51" s="27">
        <f t="shared" si="6"/>
        <v>0</v>
      </c>
      <c r="F51" s="27">
        <f t="shared" si="7"/>
        <v>7593</v>
      </c>
      <c r="G51" s="26"/>
      <c r="H51" s="26"/>
      <c r="I51" s="26"/>
      <c r="J51" s="26"/>
      <c r="K51" s="26"/>
      <c r="L51" s="26"/>
      <c r="M51" s="26"/>
      <c r="N51" s="27">
        <v>4349</v>
      </c>
      <c r="O51" s="26">
        <v>0</v>
      </c>
      <c r="P51" s="27">
        <v>3244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112</v>
      </c>
      <c r="E52" s="27">
        <f t="shared" si="6"/>
        <v>0</v>
      </c>
      <c r="F52" s="27">
        <f t="shared" si="7"/>
        <v>112</v>
      </c>
      <c r="G52" s="26"/>
      <c r="H52" s="26"/>
      <c r="I52" s="26"/>
      <c r="J52" s="26"/>
      <c r="K52" s="26"/>
      <c r="L52" s="26"/>
      <c r="M52" s="26"/>
      <c r="N52" s="27">
        <v>91</v>
      </c>
      <c r="O52" s="26">
        <v>0</v>
      </c>
      <c r="P52" s="27">
        <v>21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10304</v>
      </c>
      <c r="E53" s="27">
        <f t="shared" si="6"/>
        <v>0</v>
      </c>
      <c r="F53" s="27">
        <f t="shared" si="7"/>
        <v>10304</v>
      </c>
      <c r="G53" s="26"/>
      <c r="H53" s="26"/>
      <c r="I53" s="26"/>
      <c r="J53" s="26"/>
      <c r="K53" s="26"/>
      <c r="L53" s="26"/>
      <c r="M53" s="26"/>
      <c r="N53" s="27">
        <v>7257</v>
      </c>
      <c r="O53" s="26">
        <v>0</v>
      </c>
      <c r="P53" s="27">
        <v>3047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964</v>
      </c>
      <c r="E54" s="27">
        <f t="shared" si="6"/>
        <v>0</v>
      </c>
      <c r="F54" s="27">
        <f t="shared" si="7"/>
        <v>964</v>
      </c>
      <c r="G54" s="27"/>
      <c r="H54" s="27"/>
      <c r="I54" s="27"/>
      <c r="J54" s="27"/>
      <c r="K54" s="27"/>
      <c r="L54" s="27"/>
      <c r="M54" s="27"/>
      <c r="N54" s="27">
        <v>555</v>
      </c>
      <c r="O54" s="27">
        <v>0</v>
      </c>
      <c r="P54" s="27">
        <v>409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1484</v>
      </c>
      <c r="E55" s="27">
        <f t="shared" si="6"/>
        <v>0</v>
      </c>
      <c r="F55" s="27">
        <f t="shared" si="7"/>
        <v>1484</v>
      </c>
      <c r="G55" s="27"/>
      <c r="H55" s="27"/>
      <c r="I55" s="27"/>
      <c r="J55" s="27"/>
      <c r="K55" s="27"/>
      <c r="L55" s="27"/>
      <c r="M55" s="27"/>
      <c r="N55" s="27">
        <v>852</v>
      </c>
      <c r="O55" s="27">
        <v>0</v>
      </c>
      <c r="P55" s="27">
        <v>632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12549</v>
      </c>
      <c r="E56" s="27">
        <f t="shared" si="6"/>
        <v>0</v>
      </c>
      <c r="F56" s="27">
        <f t="shared" si="7"/>
        <v>12549</v>
      </c>
      <c r="G56" s="27"/>
      <c r="H56" s="27"/>
      <c r="I56" s="27"/>
      <c r="J56" s="27"/>
      <c r="K56" s="27"/>
      <c r="L56" s="27"/>
      <c r="M56" s="27"/>
      <c r="N56" s="27">
        <v>9282</v>
      </c>
      <c r="O56" s="27">
        <v>0</v>
      </c>
      <c r="P56" s="27">
        <v>3267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1417</v>
      </c>
      <c r="E57" s="27">
        <f t="shared" si="6"/>
        <v>0</v>
      </c>
      <c r="F57" s="27">
        <f t="shared" si="7"/>
        <v>1417</v>
      </c>
      <c r="G57" s="26"/>
      <c r="H57" s="26"/>
      <c r="I57" s="26"/>
      <c r="J57" s="26"/>
      <c r="K57" s="26"/>
      <c r="L57" s="26"/>
      <c r="M57" s="26"/>
      <c r="N57" s="27">
        <v>754</v>
      </c>
      <c r="O57" s="26">
        <v>0</v>
      </c>
      <c r="P57" s="27">
        <v>663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385</v>
      </c>
      <c r="E58" s="27">
        <f t="shared" si="6"/>
        <v>0</v>
      </c>
      <c r="F58" s="27">
        <f t="shared" si="7"/>
        <v>385</v>
      </c>
      <c r="G58" s="26"/>
      <c r="H58" s="26"/>
      <c r="I58" s="26"/>
      <c r="J58" s="26"/>
      <c r="K58" s="26"/>
      <c r="L58" s="26"/>
      <c r="M58" s="26"/>
      <c r="N58" s="27">
        <v>223</v>
      </c>
      <c r="O58" s="26">
        <v>0</v>
      </c>
      <c r="P58" s="27">
        <v>162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2241</v>
      </c>
      <c r="E59" s="27">
        <f t="shared" si="6"/>
        <v>0</v>
      </c>
      <c r="F59" s="27">
        <f t="shared" si="7"/>
        <v>2241</v>
      </c>
      <c r="G59" s="26"/>
      <c r="H59" s="26"/>
      <c r="I59" s="26"/>
      <c r="J59" s="26"/>
      <c r="K59" s="26"/>
      <c r="L59" s="26"/>
      <c r="M59" s="26"/>
      <c r="N59" s="27">
        <v>1277</v>
      </c>
      <c r="O59" s="26">
        <v>0</v>
      </c>
      <c r="P59" s="27">
        <v>964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287112</v>
      </c>
      <c r="E60" s="21">
        <f t="shared" si="6"/>
        <v>129931</v>
      </c>
      <c r="F60" s="21">
        <f t="shared" si="7"/>
        <v>157181</v>
      </c>
      <c r="G60" s="21">
        <f aca="true" t="shared" si="8" ref="G60:P60">SUM(G61:G80)</f>
        <v>1331</v>
      </c>
      <c r="H60" s="21">
        <f t="shared" si="8"/>
        <v>1183</v>
      </c>
      <c r="I60" s="21">
        <f t="shared" si="8"/>
        <v>6860</v>
      </c>
      <c r="J60" s="21">
        <f t="shared" si="8"/>
        <v>6357</v>
      </c>
      <c r="K60" s="21">
        <f t="shared" si="8"/>
        <v>23636</v>
      </c>
      <c r="L60" s="21">
        <f t="shared" si="8"/>
        <v>22453</v>
      </c>
      <c r="M60" s="21">
        <f t="shared" si="8"/>
        <v>79327</v>
      </c>
      <c r="N60" s="21">
        <f t="shared" si="8"/>
        <v>75746</v>
      </c>
      <c r="O60" s="21">
        <f t="shared" si="8"/>
        <v>18777</v>
      </c>
      <c r="P60" s="21">
        <f t="shared" si="8"/>
        <v>51442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62</v>
      </c>
      <c r="E61" s="27">
        <f t="shared" si="6"/>
        <v>20</v>
      </c>
      <c r="F61" s="27">
        <f t="shared" si="7"/>
        <v>42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14</v>
      </c>
      <c r="N61" s="26">
        <v>28</v>
      </c>
      <c r="O61" s="26">
        <v>6</v>
      </c>
      <c r="P61" s="26">
        <v>14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10828</v>
      </c>
      <c r="E62" s="27">
        <f aca="true" t="shared" si="10" ref="E62:E79">G62+I62+K62+M62+O62</f>
        <v>4608</v>
      </c>
      <c r="F62" s="27">
        <f aca="true" t="shared" si="11" ref="F62:F79">H62+J62+L62+N62+P62</f>
        <v>6220</v>
      </c>
      <c r="G62" s="26">
        <v>39</v>
      </c>
      <c r="H62" s="26">
        <v>50</v>
      </c>
      <c r="I62" s="26">
        <v>201</v>
      </c>
      <c r="J62" s="26">
        <v>195</v>
      </c>
      <c r="K62" s="26">
        <v>900</v>
      </c>
      <c r="L62" s="26">
        <v>836</v>
      </c>
      <c r="M62" s="26">
        <v>2690</v>
      </c>
      <c r="N62" s="26">
        <v>2615</v>
      </c>
      <c r="O62" s="26">
        <v>778</v>
      </c>
      <c r="P62" s="26">
        <v>2524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44103</v>
      </c>
      <c r="E63" s="27">
        <f t="shared" si="10"/>
        <v>19457</v>
      </c>
      <c r="F63" s="27">
        <f t="shared" si="11"/>
        <v>24646</v>
      </c>
      <c r="G63" s="26">
        <v>232</v>
      </c>
      <c r="H63" s="26">
        <v>192</v>
      </c>
      <c r="I63" s="26">
        <v>1047</v>
      </c>
      <c r="J63" s="26">
        <v>1057</v>
      </c>
      <c r="K63" s="26">
        <v>3723</v>
      </c>
      <c r="L63" s="26">
        <v>3473</v>
      </c>
      <c r="M63" s="26">
        <v>10907</v>
      </c>
      <c r="N63" s="26">
        <v>10508</v>
      </c>
      <c r="O63" s="26">
        <v>3548</v>
      </c>
      <c r="P63" s="26">
        <v>9416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6856</v>
      </c>
      <c r="E64" s="27">
        <f t="shared" si="10"/>
        <v>3335</v>
      </c>
      <c r="F64" s="27">
        <f t="shared" si="11"/>
        <v>3521</v>
      </c>
      <c r="G64" s="26">
        <v>25</v>
      </c>
      <c r="H64" s="26">
        <v>37</v>
      </c>
      <c r="I64" s="26">
        <v>199</v>
      </c>
      <c r="J64" s="26">
        <v>182</v>
      </c>
      <c r="K64" s="26">
        <v>578</v>
      </c>
      <c r="L64" s="26">
        <v>570</v>
      </c>
      <c r="M64" s="26">
        <v>2290</v>
      </c>
      <c r="N64" s="26">
        <v>2087</v>
      </c>
      <c r="O64" s="26">
        <v>243</v>
      </c>
      <c r="P64" s="26">
        <v>645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9626</v>
      </c>
      <c r="E65" s="27">
        <f t="shared" si="10"/>
        <v>4519</v>
      </c>
      <c r="F65" s="27">
        <f t="shared" si="11"/>
        <v>5107</v>
      </c>
      <c r="G65" s="26">
        <v>35</v>
      </c>
      <c r="H65" s="26">
        <v>38</v>
      </c>
      <c r="I65" s="26">
        <v>248</v>
      </c>
      <c r="J65" s="26">
        <v>199</v>
      </c>
      <c r="K65" s="26">
        <v>758</v>
      </c>
      <c r="L65" s="26">
        <v>720</v>
      </c>
      <c r="M65" s="26">
        <v>2778</v>
      </c>
      <c r="N65" s="26">
        <v>2256</v>
      </c>
      <c r="O65" s="26">
        <v>700</v>
      </c>
      <c r="P65" s="26">
        <v>1894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18742</v>
      </c>
      <c r="E66" s="27">
        <f t="shared" si="10"/>
        <v>8639</v>
      </c>
      <c r="F66" s="27">
        <f t="shared" si="11"/>
        <v>10103</v>
      </c>
      <c r="G66" s="26">
        <v>100</v>
      </c>
      <c r="H66" s="26">
        <v>69</v>
      </c>
      <c r="I66" s="26">
        <v>411</v>
      </c>
      <c r="J66" s="26">
        <v>409</v>
      </c>
      <c r="K66" s="26">
        <v>1369</v>
      </c>
      <c r="L66" s="26">
        <v>1305</v>
      </c>
      <c r="M66" s="26">
        <v>5288</v>
      </c>
      <c r="N66" s="26">
        <v>4472</v>
      </c>
      <c r="O66" s="26">
        <v>1471</v>
      </c>
      <c r="P66" s="26">
        <v>3848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416</v>
      </c>
      <c r="E67" s="27">
        <f t="shared" si="10"/>
        <v>284</v>
      </c>
      <c r="F67" s="27">
        <f t="shared" si="11"/>
        <v>132</v>
      </c>
      <c r="G67" s="26">
        <v>2</v>
      </c>
      <c r="H67" s="26">
        <v>1</v>
      </c>
      <c r="I67" s="26">
        <v>3</v>
      </c>
      <c r="J67" s="26">
        <v>3</v>
      </c>
      <c r="K67" s="26">
        <v>10</v>
      </c>
      <c r="L67" s="26">
        <v>15</v>
      </c>
      <c r="M67" s="26">
        <v>253</v>
      </c>
      <c r="N67" s="26">
        <v>92</v>
      </c>
      <c r="O67" s="26">
        <v>16</v>
      </c>
      <c r="P67" s="26">
        <v>21</v>
      </c>
      <c r="S67" s="23"/>
      <c r="T67" s="23"/>
    </row>
    <row r="68" spans="1:20" s="22" customFormat="1" ht="16.5" customHeight="1">
      <c r="A68" s="24">
        <v>10</v>
      </c>
      <c r="B68" s="41" t="s">
        <v>181</v>
      </c>
      <c r="C68" s="25" t="s">
        <v>180</v>
      </c>
      <c r="D68" s="26">
        <f t="shared" si="9"/>
        <v>11778</v>
      </c>
      <c r="E68" s="27">
        <f t="shared" si="10"/>
        <v>5080</v>
      </c>
      <c r="F68" s="27">
        <f t="shared" si="11"/>
        <v>6698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4090</v>
      </c>
      <c r="N68" s="26">
        <v>3698</v>
      </c>
      <c r="O68" s="26">
        <v>990</v>
      </c>
      <c r="P68" s="26">
        <v>3000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70138</v>
      </c>
      <c r="E69" s="27">
        <f t="shared" si="10"/>
        <v>32358</v>
      </c>
      <c r="F69" s="27">
        <f t="shared" si="11"/>
        <v>37780</v>
      </c>
      <c r="G69" s="26">
        <v>403</v>
      </c>
      <c r="H69" s="26">
        <v>364</v>
      </c>
      <c r="I69" s="26">
        <v>2005</v>
      </c>
      <c r="J69" s="26">
        <v>1898</v>
      </c>
      <c r="K69" s="26">
        <v>6036</v>
      </c>
      <c r="L69" s="26">
        <v>5887</v>
      </c>
      <c r="M69" s="26">
        <v>20052</v>
      </c>
      <c r="N69" s="26">
        <v>19687</v>
      </c>
      <c r="O69" s="26">
        <v>3862</v>
      </c>
      <c r="P69" s="26">
        <v>9944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26026</v>
      </c>
      <c r="E70" s="27">
        <f t="shared" si="10"/>
        <v>11744</v>
      </c>
      <c r="F70" s="27">
        <f t="shared" si="11"/>
        <v>14282</v>
      </c>
      <c r="G70" s="26">
        <v>93</v>
      </c>
      <c r="H70" s="26">
        <v>105</v>
      </c>
      <c r="I70" s="26">
        <v>570</v>
      </c>
      <c r="J70" s="26">
        <v>490</v>
      </c>
      <c r="K70" s="26">
        <v>2404</v>
      </c>
      <c r="L70" s="26">
        <v>2287</v>
      </c>
      <c r="M70" s="26">
        <v>6813</v>
      </c>
      <c r="N70" s="26">
        <v>6105</v>
      </c>
      <c r="O70" s="26">
        <v>1864</v>
      </c>
      <c r="P70" s="26">
        <v>5295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26993</v>
      </c>
      <c r="E71" s="27">
        <f t="shared" si="10"/>
        <v>11851</v>
      </c>
      <c r="F71" s="27">
        <f t="shared" si="11"/>
        <v>15142</v>
      </c>
      <c r="G71" s="27">
        <v>102</v>
      </c>
      <c r="H71" s="26">
        <v>79</v>
      </c>
      <c r="I71" s="27">
        <v>574</v>
      </c>
      <c r="J71" s="26">
        <v>477</v>
      </c>
      <c r="K71" s="26">
        <v>2446</v>
      </c>
      <c r="L71" s="26">
        <v>2281</v>
      </c>
      <c r="M71" s="26">
        <v>6916</v>
      </c>
      <c r="N71" s="26">
        <v>6783</v>
      </c>
      <c r="O71" s="26">
        <v>1813</v>
      </c>
      <c r="P71" s="26">
        <v>5522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16921</v>
      </c>
      <c r="E72" s="27">
        <f t="shared" si="10"/>
        <v>7363</v>
      </c>
      <c r="F72" s="27">
        <f t="shared" si="11"/>
        <v>9558</v>
      </c>
      <c r="G72" s="27">
        <v>81</v>
      </c>
      <c r="H72" s="26">
        <v>63</v>
      </c>
      <c r="I72" s="27">
        <v>406</v>
      </c>
      <c r="J72" s="26">
        <v>344</v>
      </c>
      <c r="K72" s="26">
        <v>1575</v>
      </c>
      <c r="L72" s="26">
        <v>1529</v>
      </c>
      <c r="M72" s="26">
        <v>4299</v>
      </c>
      <c r="N72" s="26">
        <v>4382</v>
      </c>
      <c r="O72" s="26">
        <v>1002</v>
      </c>
      <c r="P72" s="26">
        <v>3240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1881</v>
      </c>
      <c r="E73" s="27">
        <f t="shared" si="10"/>
        <v>1003</v>
      </c>
      <c r="F73" s="27">
        <f t="shared" si="11"/>
        <v>878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734</v>
      </c>
      <c r="N73" s="26">
        <v>497</v>
      </c>
      <c r="O73" s="26">
        <v>269</v>
      </c>
      <c r="P73" s="26">
        <v>381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3145</v>
      </c>
      <c r="E74" s="27">
        <f t="shared" si="10"/>
        <v>1361</v>
      </c>
      <c r="F74" s="27">
        <f t="shared" si="11"/>
        <v>1784</v>
      </c>
      <c r="G74" s="27">
        <v>0</v>
      </c>
      <c r="H74" s="26">
        <v>0</v>
      </c>
      <c r="I74" s="27">
        <v>40</v>
      </c>
      <c r="J74" s="26">
        <v>35</v>
      </c>
      <c r="K74" s="26">
        <v>334</v>
      </c>
      <c r="L74" s="26">
        <v>267</v>
      </c>
      <c r="M74" s="26">
        <v>781</v>
      </c>
      <c r="N74" s="26">
        <v>850</v>
      </c>
      <c r="O74" s="26">
        <v>206</v>
      </c>
      <c r="P74" s="26">
        <v>632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30955</v>
      </c>
      <c r="E75" s="27">
        <f t="shared" si="10"/>
        <v>13841</v>
      </c>
      <c r="F75" s="27">
        <f t="shared" si="11"/>
        <v>17114</v>
      </c>
      <c r="G75" s="27">
        <v>219</v>
      </c>
      <c r="H75" s="26">
        <v>185</v>
      </c>
      <c r="I75" s="27">
        <v>1156</v>
      </c>
      <c r="J75" s="26">
        <v>1068</v>
      </c>
      <c r="K75" s="26">
        <v>3503</v>
      </c>
      <c r="L75" s="26">
        <v>3283</v>
      </c>
      <c r="M75" s="26">
        <v>7764</v>
      </c>
      <c r="N75" s="26">
        <v>9322</v>
      </c>
      <c r="O75" s="26">
        <v>1199</v>
      </c>
      <c r="P75" s="26">
        <v>3256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2089</v>
      </c>
      <c r="E76" s="27">
        <f t="shared" si="10"/>
        <v>669</v>
      </c>
      <c r="F76" s="27">
        <f t="shared" si="11"/>
        <v>1420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474</v>
      </c>
      <c r="N76" s="26">
        <v>755</v>
      </c>
      <c r="O76" s="26">
        <v>195</v>
      </c>
      <c r="P76" s="26">
        <v>665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229</v>
      </c>
      <c r="E77" s="27">
        <f t="shared" si="10"/>
        <v>128</v>
      </c>
      <c r="F77" s="27">
        <f t="shared" si="11"/>
        <v>101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108</v>
      </c>
      <c r="N77" s="26">
        <v>78</v>
      </c>
      <c r="O77" s="26">
        <v>20</v>
      </c>
      <c r="P77" s="26">
        <v>23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780</v>
      </c>
      <c r="E78" s="27">
        <f t="shared" si="10"/>
        <v>382</v>
      </c>
      <c r="F78" s="27">
        <f t="shared" si="11"/>
        <v>398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329</v>
      </c>
      <c r="N78" s="31">
        <v>246</v>
      </c>
      <c r="O78" s="32">
        <v>53</v>
      </c>
      <c r="P78" s="32">
        <v>152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5544</v>
      </c>
      <c r="E79" s="27">
        <f t="shared" si="10"/>
        <v>3289</v>
      </c>
      <c r="F79" s="27">
        <f t="shared" si="11"/>
        <v>2255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2747</v>
      </c>
      <c r="N79" s="31">
        <v>1285</v>
      </c>
      <c r="O79" s="32">
        <v>542</v>
      </c>
      <c r="P79" s="32">
        <v>970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291118</v>
      </c>
      <c r="E81" s="21">
        <f aca="true" t="shared" si="13" ref="E81:E92">G81+I81+K81+M81+O81</f>
        <v>133180</v>
      </c>
      <c r="F81" s="21">
        <f aca="true" t="shared" si="14" ref="F81:F92">H81+J81+L81+N81+P81</f>
        <v>157938</v>
      </c>
      <c r="G81" s="21">
        <f>SUM(G82:G92)</f>
        <v>1338</v>
      </c>
      <c r="H81" s="21">
        <f aca="true" t="shared" si="15" ref="H81:P81">SUM(H82:H92)</f>
        <v>1189</v>
      </c>
      <c r="I81" s="21">
        <f t="shared" si="15"/>
        <v>6895</v>
      </c>
      <c r="J81" s="21">
        <f t="shared" si="15"/>
        <v>6402</v>
      </c>
      <c r="K81" s="21">
        <f t="shared" si="15"/>
        <v>23689</v>
      </c>
      <c r="L81" s="21">
        <f t="shared" si="15"/>
        <v>22519</v>
      </c>
      <c r="M81" s="21">
        <f t="shared" si="15"/>
        <v>82405</v>
      </c>
      <c r="N81" s="21">
        <f t="shared" si="15"/>
        <v>76307</v>
      </c>
      <c r="O81" s="21">
        <f t="shared" si="15"/>
        <v>18853</v>
      </c>
      <c r="P81" s="21">
        <f t="shared" si="15"/>
        <v>51521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39110</v>
      </c>
      <c r="E82" s="27">
        <f t="shared" si="13"/>
        <v>17165</v>
      </c>
      <c r="F82" s="27">
        <f t="shared" si="14"/>
        <v>21945</v>
      </c>
      <c r="G82" s="26">
        <f>'Прил. 11АЛЬФА 2016'!F33+'Прил. 11АЛЬФА 2016'!F34</f>
        <v>130</v>
      </c>
      <c r="H82" s="26">
        <f>'Прил. 11АЛЬФА 2016'!G33+'Прил. 11АЛЬФА 2016'!G34</f>
        <v>154</v>
      </c>
      <c r="I82" s="26">
        <f>'Прил. 11АЛЬФА 2016'!H33+'Прил. 11АЛЬФА 2016'!H34</f>
        <v>779</v>
      </c>
      <c r="J82" s="26">
        <f>'Прил. 11АЛЬФА 2016'!I33+'Прил. 11АЛЬФА 2016'!I34</f>
        <v>687</v>
      </c>
      <c r="K82" s="26">
        <f>'Прил. 11АЛЬФА 2016'!J33+'Прил. 11АЛЬФА 2016'!J34</f>
        <v>3323</v>
      </c>
      <c r="L82" s="26">
        <f>'Прил. 11АЛЬФА 2016'!K33+'Прил. 11АЛЬФА 2016'!K34</f>
        <v>3147</v>
      </c>
      <c r="M82" s="26">
        <f>'Прил. 11АЛЬФА 2016'!L33+'Прил. 11АЛЬФА 2016'!L34</f>
        <v>10093</v>
      </c>
      <c r="N82" s="26">
        <f>'Прил. 11АЛЬФА 2016'!M33+'Прил. 11АЛЬФА 2016'!M34</f>
        <v>9474</v>
      </c>
      <c r="O82" s="26">
        <f>'Прил. 11АЛЬФА 2016'!N33+'Прил. 11АЛЬФА 2016'!N34</f>
        <v>2840</v>
      </c>
      <c r="P82" s="26">
        <f>'Прил. 11АЛЬФА 2016'!O33+'Прил. 11АЛЬФА 2016'!O34</f>
        <v>8483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49848</v>
      </c>
      <c r="E83" s="27">
        <f t="shared" si="13"/>
        <v>22974</v>
      </c>
      <c r="F83" s="27">
        <f t="shared" si="14"/>
        <v>26874</v>
      </c>
      <c r="G83" s="26">
        <f>'Прил. 11АЛЬФА 2016'!F35+'Прил. 11АЛЬФА 2016'!F38</f>
        <v>229</v>
      </c>
      <c r="H83" s="26">
        <f>'Прил. 11АЛЬФА 2016'!G35+'Прил. 11АЛЬФА 2016'!G38</f>
        <v>190</v>
      </c>
      <c r="I83" s="26">
        <f>'Прил. 11АЛЬФА 2016'!H35+'Прил. 11АЛЬФА 2016'!H38</f>
        <v>1049</v>
      </c>
      <c r="J83" s="26">
        <f>'Прил. 11АЛЬФА 2016'!I35+'Прил. 11АЛЬФА 2016'!I38</f>
        <v>1060</v>
      </c>
      <c r="K83" s="26">
        <f>'Прил. 11АЛЬФА 2016'!J35+'Прил. 11АЛЬФА 2016'!J38</f>
        <v>3727</v>
      </c>
      <c r="L83" s="26">
        <f>'Прил. 11АЛЬФА 2016'!K35+'Прил. 11АЛЬФА 2016'!K38</f>
        <v>3475</v>
      </c>
      <c r="M83" s="26">
        <f>'Прил. 11АЛЬФА 2016'!L35+'Прил. 11АЛЬФА 2016'!L38</f>
        <v>13873</v>
      </c>
      <c r="N83" s="26">
        <f>'Прил. 11АЛЬФА 2016'!M35+'Прил. 11АЛЬФА 2016'!M38</f>
        <v>11765</v>
      </c>
      <c r="O83" s="26">
        <f>'Прил. 11АЛЬФА 2016'!N35+'Прил. 11АЛЬФА 2016'!N38</f>
        <v>4096</v>
      </c>
      <c r="P83" s="26">
        <f>'Прил. 11АЛЬФА 2016'!O35+'Прил. 11АЛЬФА 2016'!O38</f>
        <v>10384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7040</v>
      </c>
      <c r="E84" s="27">
        <f t="shared" si="13"/>
        <v>3732</v>
      </c>
      <c r="F84" s="27">
        <f t="shared" si="14"/>
        <v>3308</v>
      </c>
      <c r="G84" s="26">
        <f>'Прил. 11АЛЬФА 2016'!F25+'Прил. 11АЛЬФА 2016'!F27</f>
        <v>21</v>
      </c>
      <c r="H84" s="26">
        <f>'Прил. 11АЛЬФА 2016'!G25+'Прил. 11АЛЬФА 2016'!G27</f>
        <v>37</v>
      </c>
      <c r="I84" s="26">
        <f>'Прил. 11АЛЬФА 2016'!H25+'Прил. 11АЛЬФА 2016'!H27</f>
        <v>184</v>
      </c>
      <c r="J84" s="26">
        <f>'Прил. 11АЛЬФА 2016'!I25+'Прил. 11АЛЬФА 2016'!I27</f>
        <v>167</v>
      </c>
      <c r="K84" s="26">
        <f>'Прил. 11АЛЬФА 2016'!J25+'Прил. 11АЛЬФА 2016'!J27</f>
        <v>564</v>
      </c>
      <c r="L84" s="26">
        <f>'Прил. 11АЛЬФА 2016'!K25+'Прил. 11АЛЬФА 2016'!K27</f>
        <v>555</v>
      </c>
      <c r="M84" s="26">
        <f>'Прил. 11АЛЬФА 2016'!L25+'Прил. 11АЛЬФА 2016'!L27</f>
        <v>2721</v>
      </c>
      <c r="N84" s="26">
        <f>'Прил. 11АЛЬФА 2016'!M25+'Прил. 11АЛЬФА 2016'!M27</f>
        <v>1914</v>
      </c>
      <c r="O84" s="26">
        <f>'Прил. 11АЛЬФА 2016'!N25+'Прил. 11АЛЬФА 2016'!N27</f>
        <v>242</v>
      </c>
      <c r="P84" s="26">
        <f>'Прил. 11АЛЬФА 2016'!O25+'Прил. 11АЛЬФА 2016'!O27</f>
        <v>635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9923</v>
      </c>
      <c r="E85" s="27">
        <f t="shared" si="13"/>
        <v>4823</v>
      </c>
      <c r="F85" s="27">
        <f t="shared" si="14"/>
        <v>5100</v>
      </c>
      <c r="G85" s="26">
        <f>'Прил. 11АЛЬФА 2016'!F42</f>
        <v>35</v>
      </c>
      <c r="H85" s="26">
        <f>'Прил. 11АЛЬФА 2016'!G42</f>
        <v>38</v>
      </c>
      <c r="I85" s="26">
        <f>'Прил. 11АЛЬФА 2016'!H42</f>
        <v>242</v>
      </c>
      <c r="J85" s="26">
        <f>'Прил. 11АЛЬФА 2016'!I42</f>
        <v>201</v>
      </c>
      <c r="K85" s="26">
        <f>'Прил. 11АЛЬФА 2016'!J42</f>
        <v>757</v>
      </c>
      <c r="L85" s="26">
        <f>'Прил. 11АЛЬФА 2016'!K42</f>
        <v>721</v>
      </c>
      <c r="M85" s="26">
        <f>'Прил. 11АЛЬФА 2016'!L42</f>
        <v>3084</v>
      </c>
      <c r="N85" s="26">
        <f>'Прил. 11АЛЬФА 2016'!M42</f>
        <v>2241</v>
      </c>
      <c r="O85" s="26">
        <f>'Прил. 11АЛЬФА 2016'!N42</f>
        <v>705</v>
      </c>
      <c r="P85" s="26">
        <f>'Прил. 11АЛЬФА 2016'!O42</f>
        <v>1899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45851</v>
      </c>
      <c r="E86" s="27">
        <f t="shared" si="13"/>
        <v>20564</v>
      </c>
      <c r="F86" s="27">
        <f t="shared" si="14"/>
        <v>25287</v>
      </c>
      <c r="G86" s="26">
        <f>'Прил. 11АЛЬФА 2016'!F39+'Прил. 11АЛЬФА 2016'!F41</f>
        <v>200</v>
      </c>
      <c r="H86" s="26">
        <f>'Прил. 11АЛЬФА 2016'!G39+'Прил. 11АЛЬФА 2016'!G41</f>
        <v>146</v>
      </c>
      <c r="I86" s="26">
        <f>'Прил. 11АЛЬФА 2016'!H39+'Прил. 11АЛЬФА 2016'!H41</f>
        <v>984</v>
      </c>
      <c r="J86" s="26">
        <f>'Прил. 11АЛЬФА 2016'!I39+'Прил. 11АЛЬФА 2016'!I41</f>
        <v>890</v>
      </c>
      <c r="K86" s="26">
        <f>'Прил. 11АЛЬФА 2016'!J39+'Прил. 11АЛЬФА 2016'!J41</f>
        <v>3809</v>
      </c>
      <c r="L86" s="26">
        <f>'Прил. 11АЛЬФА 2016'!K39+'Прил. 11АЛЬФА 2016'!K41</f>
        <v>3577</v>
      </c>
      <c r="M86" s="26">
        <f>'Прил. 11АЛЬФА 2016'!L39+'Прил. 11АЛЬФА 2016'!L41</f>
        <v>12279</v>
      </c>
      <c r="N86" s="26">
        <f>'Прил. 11АЛЬФА 2016'!M39+'Прил. 11АЛЬФА 2016'!M41</f>
        <v>11279</v>
      </c>
      <c r="O86" s="26">
        <f>'Прил. 11АЛЬФА 2016'!N39+'Прил. 11АЛЬФА 2016'!N41</f>
        <v>3292</v>
      </c>
      <c r="P86" s="26">
        <f>'Прил. 11АЛЬФА 2016'!O39+'Прил. 11АЛЬФА 2016'!O41</f>
        <v>9395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17162</v>
      </c>
      <c r="E87" s="27">
        <f t="shared" si="13"/>
        <v>7494</v>
      </c>
      <c r="F87" s="27">
        <f t="shared" si="14"/>
        <v>9668</v>
      </c>
      <c r="G87" s="26">
        <f>'Прил. 11АЛЬФА 2016'!F40</f>
        <v>83</v>
      </c>
      <c r="H87" s="26">
        <f>'Прил. 11АЛЬФА 2016'!G40</f>
        <v>68</v>
      </c>
      <c r="I87" s="26">
        <f>'Прил. 11АЛЬФА 2016'!H40</f>
        <v>406</v>
      </c>
      <c r="J87" s="26">
        <f>'Прил. 11АЛЬФА 2016'!I40</f>
        <v>352</v>
      </c>
      <c r="K87" s="26">
        <f>'Прил. 11АЛЬФА 2016'!J40</f>
        <v>1581</v>
      </c>
      <c r="L87" s="26">
        <f>'Прил. 11АЛЬФА 2016'!K40</f>
        <v>1542</v>
      </c>
      <c r="M87" s="26">
        <f>'Прил. 11АЛЬФА 2016'!L40</f>
        <v>4416</v>
      </c>
      <c r="N87" s="26">
        <f>'Прил. 11АЛЬФА 2016'!M40</f>
        <v>4459</v>
      </c>
      <c r="O87" s="26">
        <f>'Прил. 11АЛЬФА 2016'!N40</f>
        <v>1008</v>
      </c>
      <c r="P87" s="26">
        <f>'Прил. 11АЛЬФА 2016'!O40</f>
        <v>3247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83">
        <f t="shared" si="12"/>
        <v>0</v>
      </c>
      <c r="E88" s="84">
        <f t="shared" si="13"/>
        <v>0</v>
      </c>
      <c r="F88" s="84">
        <f t="shared" si="14"/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S88" s="23"/>
      <c r="T88" s="23"/>
    </row>
    <row r="89" spans="1:20" s="22" customFormat="1" ht="16.5" customHeight="1">
      <c r="A89" s="24">
        <v>9</v>
      </c>
      <c r="B89" s="41" t="s">
        <v>179</v>
      </c>
      <c r="C89" s="25" t="s">
        <v>178</v>
      </c>
      <c r="D89" s="26">
        <f t="shared" si="12"/>
        <v>87959</v>
      </c>
      <c r="E89" s="27">
        <f t="shared" si="13"/>
        <v>41208</v>
      </c>
      <c r="F89" s="27">
        <f t="shared" si="14"/>
        <v>46751</v>
      </c>
      <c r="G89" s="81">
        <f>'Прил. 11АЛЬФА 2016'!F20+'Прил. 11АЛЬФА 2016'!F22+'Прил. 11АЛЬФА 2016'!F28</f>
        <v>419</v>
      </c>
      <c r="H89" s="81">
        <f>'Прил. 11АЛЬФА 2016'!G20+'Прил. 11АЛЬФА 2016'!G22+'Прил. 11АЛЬФА 2016'!G28</f>
        <v>370</v>
      </c>
      <c r="I89" s="81">
        <f>'Прил. 11АЛЬФА 2016'!H20+'Прил. 11АЛЬФА 2016'!H22+'Прил. 11АЛЬФА 2016'!H28</f>
        <v>2038</v>
      </c>
      <c r="J89" s="81">
        <f>'Прил. 11АЛЬФА 2016'!I20+'Прил. 11АЛЬФА 2016'!I22+'Прил. 11АЛЬФА 2016'!I28</f>
        <v>1924</v>
      </c>
      <c r="K89" s="81">
        <f>'Прил. 11АЛЬФА 2016'!J20+'Прил. 11АЛЬФА 2016'!J22+'Прил. 11АЛЬФА 2016'!J28</f>
        <v>6086</v>
      </c>
      <c r="L89" s="81">
        <f>'Прил. 11АЛЬФА 2016'!K20+'Прил. 11АЛЬФА 2016'!K22+'Прил. 11АЛЬФА 2016'!K28</f>
        <v>5921</v>
      </c>
      <c r="M89" s="81">
        <f>'Прил. 11АЛЬФА 2016'!L20+'Прил. 11АЛЬФА 2016'!L22+'Прил. 11АЛЬФА 2016'!L28</f>
        <v>27403</v>
      </c>
      <c r="N89" s="81">
        <f>'Прил. 11АЛЬФА 2016'!M20+'Прил. 11АЛЬФА 2016'!M22+'Прил. 11АЛЬФА 2016'!M28</f>
        <v>24975</v>
      </c>
      <c r="O89" s="81">
        <f>'Прил. 11АЛЬФА 2016'!N20+'Прил. 11АЛЬФА 2016'!N22+'Прил. 11АЛЬФА 2016'!N28</f>
        <v>5262</v>
      </c>
      <c r="P89" s="81">
        <f>'Прил. 11АЛЬФА 2016'!O20+'Прил. 11АЛЬФА 2016'!O22+'Прил. 11АЛЬФА 2016'!O28</f>
        <v>13561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3113</v>
      </c>
      <c r="E90" s="27">
        <f t="shared" si="13"/>
        <v>1352</v>
      </c>
      <c r="F90" s="27">
        <f t="shared" si="14"/>
        <v>1761</v>
      </c>
      <c r="G90" s="26">
        <f>'Прил. 11АЛЬФА 2016'!F36</f>
        <v>0</v>
      </c>
      <c r="H90" s="26">
        <f>'Прил. 11АЛЬФА 2016'!G36</f>
        <v>0</v>
      </c>
      <c r="I90" s="26">
        <f>'Прил. 11АЛЬФА 2016'!H36</f>
        <v>37</v>
      </c>
      <c r="J90" s="26">
        <f>'Прил. 11АЛЬФА 2016'!I36</f>
        <v>37</v>
      </c>
      <c r="K90" s="26">
        <f>'Прил. 11АЛЬФА 2016'!J36</f>
        <v>338</v>
      </c>
      <c r="L90" s="26">
        <f>'Прил. 11АЛЬФА 2016'!K36</f>
        <v>265</v>
      </c>
      <c r="M90" s="26">
        <f>'Прил. 11АЛЬФА 2016'!L36</f>
        <v>770</v>
      </c>
      <c r="N90" s="26">
        <f>'Прил. 11АЛЬФА 2016'!M36</f>
        <v>831</v>
      </c>
      <c r="O90" s="26">
        <f>'Прил. 11АЛЬФА 2016'!N36</f>
        <v>207</v>
      </c>
      <c r="P90" s="26">
        <f>'Прил. 11АЛЬФА 2016'!O36</f>
        <v>628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31112</v>
      </c>
      <c r="E91" s="27">
        <f t="shared" si="13"/>
        <v>13868</v>
      </c>
      <c r="F91" s="27">
        <f t="shared" si="14"/>
        <v>17244</v>
      </c>
      <c r="G91" s="26">
        <f>'Прил. 11АЛЬФА 2016'!F29+'Прил. 11АЛЬФА 2016'!F30+'Прил. 11АЛЬФА 2016'!F31+'Прил. 11АЛЬФА 2016'!F32+'Прил. 11АЛЬФА 2016'!F24</f>
        <v>221</v>
      </c>
      <c r="H91" s="26">
        <f>'Прил. 11АЛЬФА 2016'!G29+'Прил. 11АЛЬФА 2016'!G30+'Прил. 11АЛЬФА 2016'!G31+'Прил. 11АЛЬФА 2016'!G32+'Прил. 11АЛЬФА 2016'!G24</f>
        <v>186</v>
      </c>
      <c r="I91" s="26">
        <f>'Прил. 11АЛЬФА 2016'!H29+'Прил. 11АЛЬФА 2016'!H30+'Прил. 11АЛЬФА 2016'!H31+'Прил. 11АЛЬФА 2016'!H32+'Прил. 11АЛЬФА 2016'!H24</f>
        <v>1176</v>
      </c>
      <c r="J91" s="26">
        <f>'Прил. 11АЛЬФА 2016'!I29+'Прил. 11АЛЬФА 2016'!I30+'Прил. 11АЛЬФА 2016'!I31+'Прил. 11АЛЬФА 2016'!I32+'Прил. 11АЛЬФА 2016'!I24</f>
        <v>1084</v>
      </c>
      <c r="K91" s="26">
        <f>'Прил. 11АЛЬФА 2016'!J29+'Прил. 11АЛЬФА 2016'!J30+'Прил. 11АЛЬФА 2016'!J31+'Прил. 11АЛЬФА 2016'!J32+'Прил. 11АЛЬФА 2016'!J24</f>
        <v>3504</v>
      </c>
      <c r="L91" s="26">
        <f>'Прил. 11АЛЬФА 2016'!K29+'Прил. 11АЛЬФА 2016'!K30+'Прил. 11АЛЬФА 2016'!K31+'Прил. 11АЛЬФА 2016'!K32+'Прил. 11АЛЬФА 2016'!K24</f>
        <v>3316</v>
      </c>
      <c r="M91" s="26">
        <f>'Прил. 11АЛЬФА 2016'!L29+'Прил. 11АЛЬФА 2016'!L30+'Прил. 11АЛЬФА 2016'!L31+'Прил. 11АЛЬФА 2016'!L32+'Прил. 11АЛЬФА 2016'!L24</f>
        <v>7766</v>
      </c>
      <c r="N91" s="26">
        <f>'Прил. 11АЛЬФА 2016'!M29+'Прил. 11АЛЬФА 2016'!M30+'Прил. 11АЛЬФА 2016'!M31+'Прил. 11АЛЬФА 2016'!M32+'Прил. 11АЛЬФА 2016'!M24</f>
        <v>9369</v>
      </c>
      <c r="O91" s="26">
        <f>'Прил. 11АЛЬФА 2016'!N29+'Прил. 11АЛЬФА 2016'!N30+'Прил. 11АЛЬФА 2016'!N31+'Прил. 11АЛЬФА 2016'!N32+'Прил. 11АЛЬФА 2016'!N24</f>
        <v>1201</v>
      </c>
      <c r="P91" s="26">
        <f>'Прил. 11АЛЬФА 2016'!O29+'Прил. 11АЛЬФА 2016'!O30+'Прил. 11АЛЬФА 2016'!O31+'Прил. 11АЛЬФА 2016'!O32+'Прил. 11АЛЬФА 2016'!O24</f>
        <v>3289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95"/>
      <c r="F97" s="95"/>
      <c r="G97" s="88"/>
      <c r="H97" s="88"/>
      <c r="I97" s="88"/>
      <c r="J97" s="88"/>
      <c r="K97" s="88"/>
      <c r="L97" s="88"/>
      <c r="M97" s="88"/>
    </row>
    <row r="98" spans="5:13" s="38" customFormat="1" ht="13.5" customHeight="1">
      <c r="E98" s="86" t="s">
        <v>60</v>
      </c>
      <c r="F98" s="86"/>
      <c r="G98" s="87" t="s">
        <v>61</v>
      </c>
      <c r="H98" s="87"/>
      <c r="I98" s="87"/>
      <c r="J98" s="87"/>
      <c r="K98" s="87"/>
      <c r="L98" s="87"/>
      <c r="M98" s="87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88"/>
      <c r="B100" s="88"/>
      <c r="C100" s="88"/>
      <c r="D100" s="88"/>
      <c r="E100" s="95"/>
      <c r="F100" s="95"/>
      <c r="G100" s="88"/>
      <c r="H100" s="88"/>
      <c r="I100" s="88"/>
      <c r="J100" s="88"/>
      <c r="K100" s="88"/>
      <c r="L100" s="88"/>
      <c r="M100" s="88"/>
    </row>
    <row r="101" spans="1:13" s="39" customFormat="1" ht="12">
      <c r="A101" s="87" t="s">
        <v>63</v>
      </c>
      <c r="B101" s="87"/>
      <c r="C101" s="87"/>
      <c r="D101" s="87"/>
      <c r="E101" s="86" t="s">
        <v>60</v>
      </c>
      <c r="F101" s="86"/>
      <c r="G101" s="87" t="s">
        <v>61</v>
      </c>
      <c r="H101" s="87"/>
      <c r="I101" s="87"/>
      <c r="J101" s="87"/>
      <c r="K101" s="87"/>
      <c r="L101" s="87"/>
      <c r="M101" s="87"/>
    </row>
  </sheetData>
  <sheetProtection/>
  <mergeCells count="27">
    <mergeCell ref="E97:F97"/>
    <mergeCell ref="G97:M97"/>
    <mergeCell ref="E98:F98"/>
    <mergeCell ref="G98:M98"/>
    <mergeCell ref="A100:D100"/>
    <mergeCell ref="E100:F100"/>
    <mergeCell ref="G100:M100"/>
    <mergeCell ref="E15:F17"/>
    <mergeCell ref="G16:L16"/>
    <mergeCell ref="O16:P16"/>
    <mergeCell ref="A101:D101"/>
    <mergeCell ref="E101:F101"/>
    <mergeCell ref="G101:M101"/>
    <mergeCell ref="B15:B18"/>
    <mergeCell ref="G17:H17"/>
    <mergeCell ref="K17:L17"/>
    <mergeCell ref="I17:J17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K55" sqref="K55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9" customFormat="1" ht="20.25">
      <c r="A9" s="104" t="s">
        <v>97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8:12" s="9" customFormat="1" ht="20.25">
      <c r="H10" s="10" t="s">
        <v>98</v>
      </c>
      <c r="I10" s="60" t="s">
        <v>185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106" t="s">
        <v>91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3:13" s="13" customFormat="1" ht="15.75">
      <c r="C13" s="107" t="s">
        <v>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08" t="s">
        <v>9</v>
      </c>
      <c r="B15" s="108" t="s">
        <v>10</v>
      </c>
      <c r="C15" s="120" t="s">
        <v>99</v>
      </c>
      <c r="D15" s="89" t="s">
        <v>12</v>
      </c>
      <c r="E15" s="90"/>
      <c r="F15" s="89" t="s">
        <v>13</v>
      </c>
      <c r="G15" s="114"/>
      <c r="H15" s="114"/>
      <c r="I15" s="114"/>
      <c r="J15" s="114"/>
      <c r="K15" s="114"/>
      <c r="L15" s="114"/>
      <c r="M15" s="114"/>
      <c r="N15" s="114"/>
      <c r="O15" s="90"/>
    </row>
    <row r="16" spans="1:15" s="14" customFormat="1" ht="37.5" customHeight="1">
      <c r="A16" s="109"/>
      <c r="B16" s="109"/>
      <c r="C16" s="121"/>
      <c r="D16" s="91"/>
      <c r="E16" s="92"/>
      <c r="F16" s="117" t="s">
        <v>14</v>
      </c>
      <c r="G16" s="118"/>
      <c r="H16" s="118"/>
      <c r="I16" s="118"/>
      <c r="J16" s="118"/>
      <c r="K16" s="119"/>
      <c r="L16" s="123" t="s">
        <v>15</v>
      </c>
      <c r="M16" s="124"/>
      <c r="N16" s="125" t="s">
        <v>16</v>
      </c>
      <c r="O16" s="126"/>
    </row>
    <row r="17" spans="1:15" s="14" customFormat="1" ht="18.75" customHeight="1">
      <c r="A17" s="109"/>
      <c r="B17" s="109"/>
      <c r="C17" s="121"/>
      <c r="D17" s="93"/>
      <c r="E17" s="94"/>
      <c r="F17" s="115" t="s">
        <v>100</v>
      </c>
      <c r="G17" s="116"/>
      <c r="H17" s="115" t="s">
        <v>18</v>
      </c>
      <c r="I17" s="116"/>
      <c r="J17" s="115" t="s">
        <v>19</v>
      </c>
      <c r="K17" s="116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0"/>
      <c r="B18" s="110"/>
      <c r="C18" s="122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302855</v>
      </c>
      <c r="D20" s="56">
        <f>'Прил. 11 СОГАЗ 2016'!D20+'Прил. 11АЛЬФА 2016'!D20</f>
        <v>140139</v>
      </c>
      <c r="E20" s="56">
        <f>'Прил. 11 СОГАЗ 2016'!E20+'Прил. 11АЛЬФА 2016'!E20</f>
        <v>162716</v>
      </c>
      <c r="F20" s="56">
        <f>'Прил. 11 СОГАЗ 2016'!F20+'Прил. 11АЛЬФА 2016'!F20</f>
        <v>1462</v>
      </c>
      <c r="G20" s="56">
        <f>'Прил. 11 СОГАЗ 2016'!G20+'Прил. 11АЛЬФА 2016'!G20</f>
        <v>1329</v>
      </c>
      <c r="H20" s="56">
        <f>'Прил. 11 СОГАЗ 2016'!H20+'Прил. 11АЛЬФА 2016'!H20</f>
        <v>7006</v>
      </c>
      <c r="I20" s="56">
        <f>'Прил. 11 СОГАЗ 2016'!I20+'Прил. 11АЛЬФА 2016'!I20</f>
        <v>6683</v>
      </c>
      <c r="J20" s="56">
        <f>'Прил. 11 СОГАЗ 2016'!J20+'Прил. 11АЛЬФА 2016'!J20</f>
        <v>20851</v>
      </c>
      <c r="K20" s="56">
        <f>'Прил. 11 СОГАЗ 2016'!K20+'Прил. 11АЛЬФА 2016'!K20</f>
        <v>19504</v>
      </c>
      <c r="L20" s="56">
        <f>'Прил. 11 СОГАЗ 2016'!L20+'Прил. 11АЛЬФА 2016'!L20</f>
        <v>89205</v>
      </c>
      <c r="M20" s="56">
        <f>'Прил. 11 СОГАЗ 2016'!M20+'Прил. 11АЛЬФА 2016'!M20</f>
        <v>78948</v>
      </c>
      <c r="N20" s="56">
        <f>'Прил. 11 СОГАЗ 2016'!N20+'Прил. 11АЛЬФА 2016'!N20</f>
        <v>21615</v>
      </c>
      <c r="O20" s="56">
        <f>'Прил. 11 СОГАЗ 2016'!O20+'Прил. 11АЛЬФА 2016'!O20</f>
        <v>56252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8529</v>
      </c>
      <c r="D21" s="56">
        <f>'Прил. 11 СОГАЗ 2016'!D21+'Прил. 11АЛЬФА 2016'!D21</f>
        <v>4063</v>
      </c>
      <c r="E21" s="56">
        <f>'Прил. 11 СОГАЗ 2016'!E21+'Прил. 11АЛЬФА 2016'!E21</f>
        <v>4466</v>
      </c>
      <c r="F21" s="56">
        <f>'Прил. 11 СОГАЗ 2016'!F21+'Прил. 11АЛЬФА 2016'!F21</f>
        <v>39</v>
      </c>
      <c r="G21" s="56">
        <f>'Прил. 11 СОГАЗ 2016'!G21+'Прил. 11АЛЬФА 2016'!G21</f>
        <v>36</v>
      </c>
      <c r="H21" s="56">
        <f>'Прил. 11 СОГАЗ 2016'!H21+'Прил. 11АЛЬФА 2016'!H21</f>
        <v>242</v>
      </c>
      <c r="I21" s="56">
        <f>'Прил. 11 СОГАЗ 2016'!I21+'Прил. 11АЛЬФА 2016'!I21</f>
        <v>185</v>
      </c>
      <c r="J21" s="56">
        <f>'Прил. 11 СОГАЗ 2016'!J21+'Прил. 11АЛЬФА 2016'!J21</f>
        <v>686</v>
      </c>
      <c r="K21" s="56">
        <f>'Прил. 11 СОГАЗ 2016'!K21+'Прил. 11АЛЬФА 2016'!K21</f>
        <v>598</v>
      </c>
      <c r="L21" s="56">
        <f>'Прил. 11 СОГАЗ 2016'!L21+'Прил. 11АЛЬФА 2016'!L21</f>
        <v>2559</v>
      </c>
      <c r="M21" s="56">
        <f>'Прил. 11 СОГАЗ 2016'!M21+'Прил. 11АЛЬФА 2016'!M21</f>
        <v>2298</v>
      </c>
      <c r="N21" s="56">
        <f>'Прил. 11 СОГАЗ 2016'!N21+'Прил. 11АЛЬФА 2016'!N21</f>
        <v>537</v>
      </c>
      <c r="O21" s="56">
        <f>'Прил. 11 СОГАЗ 2016'!O21+'Прил. 11АЛЬФА 2016'!O21</f>
        <v>1349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50225</v>
      </c>
      <c r="D22" s="56">
        <f>'Прил. 11 СОГАЗ 2016'!D22+'Прил. 11АЛЬФА 2016'!D22</f>
        <v>21630</v>
      </c>
      <c r="E22" s="56">
        <f>'Прил. 11 СОГАЗ 2016'!E22+'Прил. 11АЛЬФА 2016'!E22</f>
        <v>28595</v>
      </c>
      <c r="F22" s="56">
        <f>'Прил. 11 СОГАЗ 2016'!F22+'Прил. 11АЛЬФА 2016'!F22</f>
        <v>339</v>
      </c>
      <c r="G22" s="56">
        <f>'Прил. 11 СОГАЗ 2016'!G22+'Прил. 11АЛЬФА 2016'!G22</f>
        <v>342</v>
      </c>
      <c r="H22" s="56">
        <f>'Прил. 11 СОГАЗ 2016'!H22+'Прил. 11АЛЬФА 2016'!H22</f>
        <v>1696</v>
      </c>
      <c r="I22" s="56">
        <f>'Прил. 11 СОГАЗ 2016'!I22+'Прил. 11АЛЬФА 2016'!I22</f>
        <v>1707</v>
      </c>
      <c r="J22" s="56">
        <f>'Прил. 11 СОГАЗ 2016'!J22+'Прил. 11АЛЬФА 2016'!J22</f>
        <v>4856</v>
      </c>
      <c r="K22" s="56">
        <f>'Прил. 11 СОГАЗ 2016'!K22+'Прил. 11АЛЬФА 2016'!K22</f>
        <v>4659</v>
      </c>
      <c r="L22" s="56">
        <f>'Прил. 11 СОГАЗ 2016'!L22+'Прил. 11АЛЬФА 2016'!L22</f>
        <v>12406</v>
      </c>
      <c r="M22" s="56">
        <f>'Прил. 11 СОГАЗ 2016'!M22+'Прил. 11АЛЬФА 2016'!M22</f>
        <v>15709</v>
      </c>
      <c r="N22" s="56">
        <f>'Прил. 11 СОГАЗ 2016'!N22+'Прил. 11АЛЬФА 2016'!N22</f>
        <v>2333</v>
      </c>
      <c r="O22" s="56">
        <f>'Прил. 11 СОГАЗ 2016'!O22+'Прил. 11АЛЬФА 2016'!O22</f>
        <v>6178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1448</v>
      </c>
      <c r="D24" s="56">
        <f>'Прил. 11 СОГАЗ 2016'!D24+'Прил. 11АЛЬФА 2016'!D24</f>
        <v>727</v>
      </c>
      <c r="E24" s="56">
        <f>'Прил. 11 СОГАЗ 2016'!E24+'Прил. 11АЛЬФА 2016'!E24</f>
        <v>721</v>
      </c>
      <c r="F24" s="56">
        <f>'Прил. 11 СОГАЗ 2016'!F24+'Прил. 11АЛЬФА 2016'!F24</f>
        <v>4</v>
      </c>
      <c r="G24" s="56">
        <f>'Прил. 11 СОГАЗ 2016'!G24+'Прил. 11АЛЬФА 2016'!G24</f>
        <v>3</v>
      </c>
      <c r="H24" s="56">
        <f>'Прил. 11 СОГАЗ 2016'!H24+'Прил. 11АЛЬФА 2016'!H24</f>
        <v>27</v>
      </c>
      <c r="I24" s="56">
        <f>'Прил. 11 СОГАЗ 2016'!I24+'Прил. 11АЛЬФА 2016'!I24</f>
        <v>26</v>
      </c>
      <c r="J24" s="56">
        <f>'Прил. 11 СОГАЗ 2016'!J24+'Прил. 11АЛЬФА 2016'!J24</f>
        <v>113</v>
      </c>
      <c r="K24" s="56">
        <f>'Прил. 11 СОГАЗ 2016'!K24+'Прил. 11АЛЬФА 2016'!K24</f>
        <v>124</v>
      </c>
      <c r="L24" s="56">
        <f>'Прил. 11 СОГАЗ 2016'!L24+'Прил. 11АЛЬФА 2016'!L24</f>
        <v>512</v>
      </c>
      <c r="M24" s="56">
        <f>'Прил. 11 СОГАЗ 2016'!M24+'Прил. 11АЛЬФА 2016'!M24</f>
        <v>411</v>
      </c>
      <c r="N24" s="56">
        <f>'Прил. 11 СОГАЗ 2016'!N24+'Прил. 11АЛЬФА 2016'!N24</f>
        <v>71</v>
      </c>
      <c r="O24" s="56">
        <f>'Прил. 11 СОГАЗ 2016'!O24+'Прил. 11АЛЬФА 2016'!O24</f>
        <v>157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41891</v>
      </c>
      <c r="D25" s="56">
        <f>'Прил. 11 СОГАЗ 2016'!D25+'Прил. 11АЛЬФА 2016'!D25</f>
        <v>20319</v>
      </c>
      <c r="E25" s="56">
        <f>'Прил. 11 СОГАЗ 2016'!E25+'Прил. 11АЛЬФА 2016'!E25</f>
        <v>21572</v>
      </c>
      <c r="F25" s="56">
        <f>'Прил. 11 СОГАЗ 2016'!F25+'Прил. 11АЛЬФА 2016'!F25</f>
        <v>152</v>
      </c>
      <c r="G25" s="56">
        <f>'Прил. 11 СОГАЗ 2016'!G25+'Прил. 11АЛЬФА 2016'!G25</f>
        <v>148</v>
      </c>
      <c r="H25" s="56">
        <f>'Прил. 11 СОГАЗ 2016'!H25+'Прил. 11АЛЬФА 2016'!H25</f>
        <v>883</v>
      </c>
      <c r="I25" s="56">
        <f>'Прил. 11 СОГАЗ 2016'!I25+'Прил. 11АЛЬФА 2016'!I25</f>
        <v>859</v>
      </c>
      <c r="J25" s="56">
        <f>'Прил. 11 СОГАЗ 2016'!J25+'Прил. 11АЛЬФА 2016'!J25</f>
        <v>2967</v>
      </c>
      <c r="K25" s="56">
        <f>'Прил. 11 СОГАЗ 2016'!K25+'Прил. 11АЛЬФА 2016'!K25</f>
        <v>2829</v>
      </c>
      <c r="L25" s="56">
        <f>'Прил. 11 СОГАЗ 2016'!L25+'Прил. 11АЛЬФА 2016'!L25</f>
        <v>13408</v>
      </c>
      <c r="M25" s="56">
        <f>'Прил. 11 СОГАЗ 2016'!M25+'Прил. 11АЛЬФА 2016'!M25</f>
        <v>10334</v>
      </c>
      <c r="N25" s="56">
        <f>'Прил. 11 СОГАЗ 2016'!N25+'Прил. 11АЛЬФА 2016'!N25</f>
        <v>2909</v>
      </c>
      <c r="O25" s="56">
        <f>'Прил. 11 СОГАЗ 2016'!O25+'Прил. 11АЛЬФА 2016'!O25</f>
        <v>7402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639</v>
      </c>
      <c r="D26" s="56">
        <f>'Прил. 11 СОГАЗ 2016'!D26+'Прил. 11АЛЬФА 2016'!D26</f>
        <v>324</v>
      </c>
      <c r="E26" s="56">
        <f>'Прил. 11 СОГАЗ 2016'!E26+'Прил. 11АЛЬФА 2016'!E26</f>
        <v>315</v>
      </c>
      <c r="F26" s="56">
        <f>'Прил. 11 СОГАЗ 2016'!F26+'Прил. 11АЛЬФА 2016'!F26</f>
        <v>3</v>
      </c>
      <c r="G26" s="56">
        <f>'Прил. 11 СОГАЗ 2016'!G26+'Прил. 11АЛЬФА 2016'!G26</f>
        <v>0</v>
      </c>
      <c r="H26" s="56">
        <f>'Прил. 11 СОГАЗ 2016'!H26+'Прил. 11АЛЬФА 2016'!H26</f>
        <v>11</v>
      </c>
      <c r="I26" s="56">
        <f>'Прил. 11 СОГАЗ 2016'!I26+'Прил. 11АЛЬФА 2016'!I26</f>
        <v>7</v>
      </c>
      <c r="J26" s="56">
        <f>'Прил. 11 СОГАЗ 2016'!J26+'Прил. 11АЛЬФА 2016'!J26</f>
        <v>35</v>
      </c>
      <c r="K26" s="56">
        <f>'Прил. 11 СОГАЗ 2016'!K26+'Прил. 11АЛЬФА 2016'!K26</f>
        <v>29</v>
      </c>
      <c r="L26" s="56">
        <f>'Прил. 11 СОГАЗ 2016'!L26+'Прил. 11АЛЬФА 2016'!L26</f>
        <v>227</v>
      </c>
      <c r="M26" s="56">
        <f>'Прил. 11 СОГАЗ 2016'!M26+'Прил. 11АЛЬФА 2016'!M26</f>
        <v>147</v>
      </c>
      <c r="N26" s="56">
        <f>'Прил. 11 СОГАЗ 2016'!N26+'Прил. 11АЛЬФА 2016'!N26</f>
        <v>48</v>
      </c>
      <c r="O26" s="56">
        <f>'Прил. 11 СОГАЗ 2016'!O26+'Прил. 11АЛЬФА 2016'!O26</f>
        <v>132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4445</v>
      </c>
      <c r="D27" s="56">
        <f>'Прил. 11 СОГАЗ 2016'!D27+'Прил. 11АЛЬФА 2016'!D27</f>
        <v>1958</v>
      </c>
      <c r="E27" s="56">
        <f>'Прил. 11 СОГАЗ 2016'!E27+'Прил. 11АЛЬФА 2016'!E27</f>
        <v>2487</v>
      </c>
      <c r="F27" s="56">
        <f>'Прил. 11 СОГАЗ 2016'!F27+'Прил. 11АЛЬФА 2016'!F27</f>
        <v>21</v>
      </c>
      <c r="G27" s="56">
        <f>'Прил. 11 СОГАЗ 2016'!G27+'Прил. 11АЛЬФА 2016'!G27</f>
        <v>31</v>
      </c>
      <c r="H27" s="56">
        <f>'Прил. 11 СОГАЗ 2016'!H27+'Прил. 11АЛЬФА 2016'!H27</f>
        <v>175</v>
      </c>
      <c r="I27" s="56">
        <f>'Прил. 11 СОГАЗ 2016'!I27+'Прил. 11АЛЬФА 2016'!I27</f>
        <v>160</v>
      </c>
      <c r="J27" s="56">
        <f>'Прил. 11 СОГАЗ 2016'!J27+'Прил. 11АЛЬФА 2016'!J27</f>
        <v>501</v>
      </c>
      <c r="K27" s="56">
        <f>'Прил. 11 СОГАЗ 2016'!K27+'Прил. 11АЛЬФА 2016'!K27</f>
        <v>499</v>
      </c>
      <c r="L27" s="56">
        <f>'Прил. 11 СОГАЗ 2016'!L27+'Прил. 11АЛЬФА 2016'!L27</f>
        <v>1131</v>
      </c>
      <c r="M27" s="56">
        <f>'Прил. 11 СОГАЗ 2016'!M27+'Прил. 11АЛЬФА 2016'!M27</f>
        <v>1410</v>
      </c>
      <c r="N27" s="56">
        <f>'Прил. 11 СОГАЗ 2016'!N27+'Прил. 11АЛЬФА 2016'!N27</f>
        <v>130</v>
      </c>
      <c r="O27" s="56">
        <f>'Прил. 11 СОГАЗ 2016'!O27+'Прил. 11АЛЬФА 2016'!O27</f>
        <v>387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33280</v>
      </c>
      <c r="D28" s="56">
        <f>'Прил. 11 СОГАЗ 2016'!D28+'Прил. 11АЛЬФА 2016'!D28</f>
        <v>15297</v>
      </c>
      <c r="E28" s="56">
        <f>'Прил. 11 СОГАЗ 2016'!E28+'Прил. 11АЛЬФА 2016'!E28</f>
        <v>17983</v>
      </c>
      <c r="F28" s="56">
        <f>'Прил. 11 СОГАЗ 2016'!F28+'Прил. 11АЛЬФА 2016'!F28</f>
        <v>208</v>
      </c>
      <c r="G28" s="56">
        <f>'Прил. 11 СОГАЗ 2016'!G28+'Прил. 11АЛЬФА 2016'!G28</f>
        <v>195</v>
      </c>
      <c r="H28" s="56">
        <f>'Прил. 11 СОГАЗ 2016'!H28+'Прил. 11АЛЬФА 2016'!H28</f>
        <v>985</v>
      </c>
      <c r="I28" s="56">
        <f>'Прил. 11 СОГАЗ 2016'!I28+'Прил. 11АЛЬФА 2016'!I28</f>
        <v>942</v>
      </c>
      <c r="J28" s="56">
        <f>'Прил. 11 СОГАЗ 2016'!J28+'Прил. 11АЛЬФА 2016'!J28</f>
        <v>2907</v>
      </c>
      <c r="K28" s="56">
        <f>'Прил. 11 СОГАЗ 2016'!K28+'Прил. 11АЛЬФА 2016'!K28</f>
        <v>2779</v>
      </c>
      <c r="L28" s="56">
        <f>'Прил. 11 СОГАЗ 2016'!L28+'Прил. 11АЛЬФА 2016'!L28</f>
        <v>9553</v>
      </c>
      <c r="M28" s="56">
        <f>'Прил. 11 СОГАЗ 2016'!M28+'Прил. 11АЛЬФА 2016'!M28</f>
        <v>9211</v>
      </c>
      <c r="N28" s="56">
        <f>'Прил. 11 СОГАЗ 2016'!N28+'Прил. 11АЛЬФА 2016'!N28</f>
        <v>1644</v>
      </c>
      <c r="O28" s="56">
        <f>'Прил. 11 СОГАЗ 2016'!O28+'Прил. 11АЛЬФА 2016'!O28</f>
        <v>4856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14940</v>
      </c>
      <c r="D29" s="56">
        <f>'Прил. 11 СОГАЗ 2016'!D29+'Прил. 11АЛЬФА 2016'!D29</f>
        <v>6614</v>
      </c>
      <c r="E29" s="56">
        <f>'Прил. 11 СОГАЗ 2016'!E29+'Прил. 11АЛЬФА 2016'!E29</f>
        <v>8326</v>
      </c>
      <c r="F29" s="56">
        <f>'Прил. 11 СОГАЗ 2016'!F29+'Прил. 11АЛЬФА 2016'!F29</f>
        <v>99</v>
      </c>
      <c r="G29" s="56">
        <f>'Прил. 11 СОГАЗ 2016'!G29+'Прил. 11АЛЬФА 2016'!G29</f>
        <v>76</v>
      </c>
      <c r="H29" s="56">
        <f>'Прил. 11 СОГАЗ 2016'!H29+'Прил. 11АЛЬФА 2016'!H29</f>
        <v>501</v>
      </c>
      <c r="I29" s="56">
        <f>'Прил. 11 СОГАЗ 2016'!I29+'Прил. 11АЛЬФА 2016'!I29</f>
        <v>470</v>
      </c>
      <c r="J29" s="56">
        <f>'Прил. 11 СОГАЗ 2016'!J29+'Прил. 11АЛЬФА 2016'!J29</f>
        <v>1553</v>
      </c>
      <c r="K29" s="56">
        <f>'Прил. 11 СОГАЗ 2016'!K29+'Прил. 11АЛЬФА 2016'!K29</f>
        <v>1403</v>
      </c>
      <c r="L29" s="56">
        <f>'Прил. 11 СОГАЗ 2016'!L29+'Прил. 11АЛЬФА 2016'!L29</f>
        <v>3772</v>
      </c>
      <c r="M29" s="56">
        <f>'Прил. 11 СОГАЗ 2016'!M29+'Прил. 11АЛЬФА 2016'!M29</f>
        <v>4463</v>
      </c>
      <c r="N29" s="56">
        <f>'Прил. 11 СОГАЗ 2016'!N29+'Прил. 11АЛЬФА 2016'!N29</f>
        <v>689</v>
      </c>
      <c r="O29" s="56">
        <f>'Прил. 11 СОГАЗ 2016'!O29+'Прил. 11АЛЬФА 2016'!O29</f>
        <v>1914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8701</v>
      </c>
      <c r="D30" s="56">
        <f>'Прил. 11 СОГАЗ 2016'!D30+'Прил. 11АЛЬФА 2016'!D30</f>
        <v>3539</v>
      </c>
      <c r="E30" s="56">
        <f>'Прил. 11 СОГАЗ 2016'!E30+'Прил. 11АЛЬФА 2016'!E30</f>
        <v>5162</v>
      </c>
      <c r="F30" s="56">
        <f>'Прил. 11 СОГАЗ 2016'!F30+'Прил. 11АЛЬФА 2016'!F30</f>
        <v>89</v>
      </c>
      <c r="G30" s="56">
        <f>'Прил. 11 СОГАЗ 2016'!G30+'Прил. 11АЛЬФА 2016'!G30</f>
        <v>84</v>
      </c>
      <c r="H30" s="56">
        <f>'Прил. 11 СОГАЗ 2016'!H30+'Прил. 11АЛЬФА 2016'!H30</f>
        <v>506</v>
      </c>
      <c r="I30" s="56">
        <f>'Прил. 11 СОГАЗ 2016'!I30+'Прил. 11АЛЬФА 2016'!I30</f>
        <v>461</v>
      </c>
      <c r="J30" s="56">
        <f>'Прил. 11 СОГАЗ 2016'!J30+'Прил. 11АЛЬФА 2016'!J30</f>
        <v>1061</v>
      </c>
      <c r="K30" s="56">
        <f>'Прил. 11 СОГАЗ 2016'!K30+'Прил. 11АЛЬФА 2016'!K30</f>
        <v>1032</v>
      </c>
      <c r="L30" s="56">
        <f>'Прил. 11 СОГАЗ 2016'!L30+'Прил. 11АЛЬФА 2016'!L30</f>
        <v>1712</v>
      </c>
      <c r="M30" s="56">
        <f>'Прил. 11 СОГАЗ 2016'!M30+'Прил. 11АЛЬФА 2016'!M30</f>
        <v>3076</v>
      </c>
      <c r="N30" s="56">
        <f>'Прил. 11 СОГАЗ 2016'!N30+'Прил. 11АЛЬФА 2016'!N30</f>
        <v>171</v>
      </c>
      <c r="O30" s="56">
        <f>'Прил. 11 СОГАЗ 2016'!O30+'Прил. 11АЛЬФА 2016'!O30</f>
        <v>509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13113</v>
      </c>
      <c r="D31" s="56">
        <f>'Прил. 11 СОГАЗ 2016'!D31+'Прил. 11АЛЬФА 2016'!D31</f>
        <v>6054</v>
      </c>
      <c r="E31" s="56">
        <f>'Прил. 11 СОГАЗ 2016'!E31+'Прил. 11АЛЬФА 2016'!E31</f>
        <v>7059</v>
      </c>
      <c r="F31" s="56">
        <f>'Прил. 11 СОГАЗ 2016'!F31+'Прил. 11АЛЬФА 2016'!F31</f>
        <v>71</v>
      </c>
      <c r="G31" s="56">
        <f>'Прил. 11 СОГАЗ 2016'!G31+'Прил. 11АЛЬФА 2016'!G31</f>
        <v>63</v>
      </c>
      <c r="H31" s="56">
        <f>'Прил. 11 СОГАЗ 2016'!H31+'Прил. 11АЛЬФА 2016'!H31</f>
        <v>415</v>
      </c>
      <c r="I31" s="56">
        <f>'Прил. 11 СОГАЗ 2016'!I31+'Прил. 11АЛЬФА 2016'!I31</f>
        <v>415</v>
      </c>
      <c r="J31" s="56">
        <f>'Прил. 11 СОГАЗ 2016'!J31+'Прил. 11АЛЬФА 2016'!J31</f>
        <v>1307</v>
      </c>
      <c r="K31" s="56">
        <f>'Прил. 11 СОГАЗ 2016'!K31+'Прил. 11АЛЬФА 2016'!K31</f>
        <v>1245</v>
      </c>
      <c r="L31" s="56">
        <f>'Прил. 11 СОГАЗ 2016'!L31+'Прил. 11АЛЬФА 2016'!L31</f>
        <v>3683</v>
      </c>
      <c r="M31" s="56">
        <f>'Прил. 11 СОГАЗ 2016'!M31+'Прил. 11АЛЬФА 2016'!M31</f>
        <v>3796</v>
      </c>
      <c r="N31" s="56">
        <f>'Прил. 11 СОГАЗ 2016'!N31+'Прил. 11АЛЬФА 2016'!N31</f>
        <v>578</v>
      </c>
      <c r="O31" s="56">
        <f>'Прил. 11 СОГАЗ 2016'!O31+'Прил. 11АЛЬФА 2016'!O31</f>
        <v>1540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7566</v>
      </c>
      <c r="D32" s="56">
        <f>'Прил. 11 СОГАЗ 2016'!D32+'Прил. 11АЛЬФА 2016'!D32</f>
        <v>3316</v>
      </c>
      <c r="E32" s="56">
        <f>'Прил. 11 СОГАЗ 2016'!E32+'Прил. 11АЛЬФА 2016'!E32</f>
        <v>4250</v>
      </c>
      <c r="F32" s="56">
        <f>'Прил. 11 СОГАЗ 2016'!F32+'Прил. 11АЛЬФА 2016'!F32</f>
        <v>62</v>
      </c>
      <c r="G32" s="56">
        <f>'Прил. 11 СОГАЗ 2016'!G32+'Прил. 11АЛЬФА 2016'!G32</f>
        <v>41</v>
      </c>
      <c r="H32" s="56">
        <f>'Прил. 11 СОГАЗ 2016'!H32+'Прил. 11АЛЬФА 2016'!H32</f>
        <v>324</v>
      </c>
      <c r="I32" s="56">
        <f>'Прил. 11 СОГАЗ 2016'!I32+'Прил. 11АЛЬФА 2016'!I32</f>
        <v>279</v>
      </c>
      <c r="J32" s="56">
        <f>'Прил. 11 СОГАЗ 2016'!J32+'Прил. 11АЛЬФА 2016'!J32</f>
        <v>784</v>
      </c>
      <c r="K32" s="56">
        <f>'Прил. 11 СОГАЗ 2016'!K32+'Прил. 11АЛЬФА 2016'!K32</f>
        <v>756</v>
      </c>
      <c r="L32" s="56">
        <f>'Прил. 11 СОГАЗ 2016'!L32+'Прил. 11АЛЬФА 2016'!L32</f>
        <v>1848</v>
      </c>
      <c r="M32" s="56">
        <f>'Прил. 11 СОГАЗ 2016'!M32+'Прил. 11АЛЬФА 2016'!M32</f>
        <v>2456</v>
      </c>
      <c r="N32" s="56">
        <f>'Прил. 11 СОГАЗ 2016'!N32+'Прил. 11АЛЬФА 2016'!N32</f>
        <v>298</v>
      </c>
      <c r="O32" s="56">
        <f>'Прил. 11 СОГАЗ 2016'!O32+'Прил. 11АЛЬФА 2016'!O32</f>
        <v>718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56529</v>
      </c>
      <c r="D33" s="56">
        <f>'Прил. 11 СОГАЗ 2016'!D33+'Прил. 11АЛЬФА 2016'!D33</f>
        <v>25871</v>
      </c>
      <c r="E33" s="56">
        <f>'Прил. 11 СОГАЗ 2016'!E33+'Прил. 11АЛЬФА 2016'!E33</f>
        <v>30658</v>
      </c>
      <c r="F33" s="56">
        <f>'Прил. 11 СОГАЗ 2016'!F33+'Прил. 11АЛЬФА 2016'!F33</f>
        <v>228</v>
      </c>
      <c r="G33" s="56">
        <f>'Прил. 11 СОГАЗ 2016'!G33+'Прил. 11АЛЬФА 2016'!G33</f>
        <v>265</v>
      </c>
      <c r="H33" s="56">
        <f>'Прил. 11 СОГАЗ 2016'!H33+'Прил. 11АЛЬФА 2016'!H33</f>
        <v>1223</v>
      </c>
      <c r="I33" s="56">
        <f>'Прил. 11 СОГАЗ 2016'!I33+'Прил. 11АЛЬФА 2016'!I33</f>
        <v>1067</v>
      </c>
      <c r="J33" s="56">
        <f>'Прил. 11 СОГАЗ 2016'!J33+'Прил. 11АЛЬФА 2016'!J33</f>
        <v>4063</v>
      </c>
      <c r="K33" s="56">
        <f>'Прил. 11 СОГАЗ 2016'!K33+'Прил. 11АЛЬФА 2016'!K33</f>
        <v>3902</v>
      </c>
      <c r="L33" s="56">
        <f>'Прил. 11 СОГАЗ 2016'!L33+'Прил. 11АЛЬФА 2016'!L33</f>
        <v>16275</v>
      </c>
      <c r="M33" s="56">
        <f>'Прил. 11 СОГАЗ 2016'!M33+'Прил. 11АЛЬФА 2016'!M33</f>
        <v>14239</v>
      </c>
      <c r="N33" s="56">
        <f>'Прил. 11 СОГАЗ 2016'!N33+'Прил. 11АЛЬФА 2016'!N33</f>
        <v>4082</v>
      </c>
      <c r="O33" s="56">
        <f>'Прил. 11 СОГАЗ 2016'!O33+'Прил. 11АЛЬФА 2016'!O33</f>
        <v>11185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31517</v>
      </c>
      <c r="D34" s="56">
        <f>'Прил. 11 СОГАЗ 2016'!D34+'Прил. 11АЛЬФА 2016'!D34</f>
        <v>14664</v>
      </c>
      <c r="E34" s="56">
        <f>'Прил. 11 СОГАЗ 2016'!E34+'Прил. 11АЛЬФА 2016'!E34</f>
        <v>16853</v>
      </c>
      <c r="F34" s="56">
        <f>'Прил. 11 СОГАЗ 2016'!F34+'Прил. 11АЛЬФА 2016'!F34</f>
        <v>119</v>
      </c>
      <c r="G34" s="56">
        <f>'Прил. 11 СОГАЗ 2016'!G34+'Прил. 11АЛЬФА 2016'!G34</f>
        <v>143</v>
      </c>
      <c r="H34" s="56">
        <f>'Прил. 11 СОГАЗ 2016'!H34+'Прил. 11АЛЬФА 2016'!H34</f>
        <v>691</v>
      </c>
      <c r="I34" s="56">
        <f>'Прил. 11 СОГАЗ 2016'!I34+'Прил. 11АЛЬФА 2016'!I34</f>
        <v>674</v>
      </c>
      <c r="J34" s="56">
        <f>'Прил. 11 СОГАЗ 2016'!J34+'Прил. 11АЛЬФА 2016'!J34</f>
        <v>2325</v>
      </c>
      <c r="K34" s="56">
        <f>'Прил. 11 СОГАЗ 2016'!K34+'Прил. 11АЛЬФА 2016'!K34</f>
        <v>2151</v>
      </c>
      <c r="L34" s="56">
        <f>'Прил. 11 СОГАЗ 2016'!L34+'Прил. 11АЛЬФА 2016'!L34</f>
        <v>9442</v>
      </c>
      <c r="M34" s="56">
        <f>'Прил. 11 СОГАЗ 2016'!M34+'Прил. 11АЛЬФА 2016'!M34</f>
        <v>8000</v>
      </c>
      <c r="N34" s="56">
        <f>'Прил. 11 СОГАЗ 2016'!N34+'Прил. 11АЛЬФА 2016'!N34</f>
        <v>2087</v>
      </c>
      <c r="O34" s="56">
        <f>'Прил. 11 СОГАЗ 2016'!O34+'Прил. 11АЛЬФА 2016'!O34</f>
        <v>5885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47215</v>
      </c>
      <c r="D35" s="56">
        <f>'Прил. 11 СОГАЗ 2016'!D35+'Прил. 11АЛЬФА 2016'!D35</f>
        <v>21864</v>
      </c>
      <c r="E35" s="56">
        <f>'Прил. 11 СОГАЗ 2016'!E35+'Прил. 11АЛЬФА 2016'!E35</f>
        <v>25351</v>
      </c>
      <c r="F35" s="56">
        <f>'Прил. 11 СОГАЗ 2016'!F35+'Прил. 11АЛЬФА 2016'!F35</f>
        <v>210</v>
      </c>
      <c r="G35" s="56">
        <f>'Прил. 11 СОГАЗ 2016'!G35+'Прил. 11АЛЬФА 2016'!G35</f>
        <v>177</v>
      </c>
      <c r="H35" s="56">
        <f>'Прил. 11 СОГАЗ 2016'!H35+'Прил. 11АЛЬФА 2016'!H35</f>
        <v>974</v>
      </c>
      <c r="I35" s="56">
        <f>'Прил. 11 СОГАЗ 2016'!I35+'Прил. 11АЛЬФА 2016'!I35</f>
        <v>988</v>
      </c>
      <c r="J35" s="56">
        <f>'Прил. 11 СОГАЗ 2016'!J35+'Прил. 11АЛЬФА 2016'!J35</f>
        <v>3501</v>
      </c>
      <c r="K35" s="56">
        <f>'Прил. 11 СОГАЗ 2016'!K35+'Прил. 11АЛЬФА 2016'!K35</f>
        <v>3213</v>
      </c>
      <c r="L35" s="56">
        <f>'Прил. 11 СОГАЗ 2016'!L35+'Прил. 11АЛЬФА 2016'!L35</f>
        <v>13463</v>
      </c>
      <c r="M35" s="56">
        <f>'Прил. 11 СОГАЗ 2016'!M35+'Прил. 11АЛЬФА 2016'!M35</f>
        <v>11415</v>
      </c>
      <c r="N35" s="56">
        <f>'Прил. 11 СОГАЗ 2016'!N35+'Прил. 11АЛЬФА 2016'!N35</f>
        <v>3716</v>
      </c>
      <c r="O35" s="56">
        <f>'Прил. 11 СОГАЗ 2016'!O35+'Прил. 11АЛЬФА 2016'!O35</f>
        <v>9558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17410</v>
      </c>
      <c r="D36" s="56">
        <f>'Прил. 11 СОГАЗ 2016'!D36+'Прил. 11АЛЬФА 2016'!D36</f>
        <v>8211</v>
      </c>
      <c r="E36" s="56">
        <f>'Прил. 11 СОГАЗ 2016'!E36+'Прил. 11АЛЬФА 2016'!E36</f>
        <v>9199</v>
      </c>
      <c r="F36" s="56">
        <f>'Прил. 11 СОГАЗ 2016'!F36+'Прил. 11АЛЬФА 2016'!F36</f>
        <v>94</v>
      </c>
      <c r="G36" s="56">
        <f>'Прил. 11 СОГАЗ 2016'!G36+'Прил. 11АЛЬФА 2016'!G36</f>
        <v>76</v>
      </c>
      <c r="H36" s="56">
        <f>'Прил. 11 СОГАЗ 2016'!H36+'Прил. 11АЛЬФА 2016'!H36</f>
        <v>412</v>
      </c>
      <c r="I36" s="56">
        <f>'Прил. 11 СОГАЗ 2016'!I36+'Прил. 11АЛЬФА 2016'!I36</f>
        <v>375</v>
      </c>
      <c r="J36" s="56">
        <f>'Прил. 11 СОГАЗ 2016'!J36+'Прил. 11АЛЬФА 2016'!J36</f>
        <v>1382</v>
      </c>
      <c r="K36" s="56">
        <f>'Прил. 11 СОГАЗ 2016'!K36+'Прил. 11АЛЬФА 2016'!K36</f>
        <v>1279</v>
      </c>
      <c r="L36" s="56">
        <f>'Прил. 11 СОГАЗ 2016'!L36+'Прил. 11АЛЬФА 2016'!L36</f>
        <v>5102</v>
      </c>
      <c r="M36" s="56">
        <f>'Прил. 11 СОГАЗ 2016'!M36+'Прил. 11АЛЬФА 2016'!M36</f>
        <v>4400</v>
      </c>
      <c r="N36" s="56">
        <f>'Прил. 11 СОГАЗ 2016'!N36+'Прил. 11АЛЬФА 2016'!N36</f>
        <v>1221</v>
      </c>
      <c r="O36" s="56">
        <f>'Прил. 11 СОГАЗ 2016'!O36+'Прил. 11АЛЬФА 2016'!O36</f>
        <v>3069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2256</v>
      </c>
      <c r="D37" s="56">
        <f>'Прил. 11 СОГАЗ 2016'!D37+'Прил. 11АЛЬФА 2016'!D37</f>
        <v>1075</v>
      </c>
      <c r="E37" s="56">
        <f>'Прил. 11 СОГАЗ 2016'!E37+'Прил. 11АЛЬФА 2016'!E37</f>
        <v>1181</v>
      </c>
      <c r="F37" s="56">
        <f>'Прил. 11 СОГАЗ 2016'!F37+'Прил. 11АЛЬФА 2016'!F37</f>
        <v>11</v>
      </c>
      <c r="G37" s="56">
        <f>'Прил. 11 СОГАЗ 2016'!G37+'Прил. 11АЛЬФА 2016'!G37</f>
        <v>10</v>
      </c>
      <c r="H37" s="56">
        <f>'Прил. 11 СОГАЗ 2016'!H37+'Прил. 11АЛЬФА 2016'!H37</f>
        <v>43</v>
      </c>
      <c r="I37" s="56">
        <f>'Прил. 11 СОГАЗ 2016'!I37+'Прил. 11АЛЬФА 2016'!I37</f>
        <v>36</v>
      </c>
      <c r="J37" s="56">
        <f>'Прил. 11 СОГАЗ 2016'!J37+'Прил. 11АЛЬФА 2016'!J37</f>
        <v>205</v>
      </c>
      <c r="K37" s="56">
        <f>'Прил. 11 СОГАЗ 2016'!K37+'Прил. 11АЛЬФА 2016'!K37</f>
        <v>180</v>
      </c>
      <c r="L37" s="56">
        <f>'Прил. 11 СОГАЗ 2016'!L37+'Прил. 11АЛЬФА 2016'!L37</f>
        <v>658</v>
      </c>
      <c r="M37" s="56">
        <f>'Прил. 11 СОГАЗ 2016'!M37+'Прил. 11АЛЬФА 2016'!M37</f>
        <v>527</v>
      </c>
      <c r="N37" s="56">
        <f>'Прил. 11 СОГАЗ 2016'!N37+'Прил. 11АЛЬФА 2016'!N37</f>
        <v>158</v>
      </c>
      <c r="O37" s="56">
        <f>'Прил. 11 СОГАЗ 2016'!O37+'Прил. 11АЛЬФА 2016'!O37</f>
        <v>428</v>
      </c>
    </row>
    <row r="38" spans="1:15" s="38" customFormat="1" ht="18.75">
      <c r="A38" s="53">
        <v>15</v>
      </c>
      <c r="B38" s="54" t="s">
        <v>123</v>
      </c>
      <c r="C38" s="55">
        <f t="shared" si="0"/>
        <v>5728</v>
      </c>
      <c r="D38" s="56">
        <f>'Прил. 11 СОГАЗ 2016'!D38+'Прил. 11АЛЬФА 2016'!D38</f>
        <v>2713</v>
      </c>
      <c r="E38" s="56">
        <f>'Прил. 11 СОГАЗ 2016'!E38+'Прил. 11АЛЬФА 2016'!E38</f>
        <v>3015</v>
      </c>
      <c r="F38" s="56">
        <f>'Прил. 11 СОГАЗ 2016'!F38+'Прил. 11АЛЬФА 2016'!F38</f>
        <v>23</v>
      </c>
      <c r="G38" s="56">
        <f>'Прил. 11 СОГАЗ 2016'!G38+'Прил. 11АЛЬФА 2016'!G38</f>
        <v>14</v>
      </c>
      <c r="H38" s="56">
        <f>'Прил. 11 СОГАЗ 2016'!H38+'Прил. 11АЛЬФА 2016'!H38</f>
        <v>95</v>
      </c>
      <c r="I38" s="56">
        <f>'Прил. 11 СОГАЗ 2016'!I38+'Прил. 11АЛЬФА 2016'!I38</f>
        <v>85</v>
      </c>
      <c r="J38" s="56">
        <f>'Прил. 11 СОГАЗ 2016'!J38+'Прил. 11АЛЬФА 2016'!J38</f>
        <v>355</v>
      </c>
      <c r="K38" s="56">
        <f>'Прил. 11 СОГАЗ 2016'!K38+'Прил. 11АЛЬФА 2016'!K38</f>
        <v>394</v>
      </c>
      <c r="L38" s="56">
        <f>'Прил. 11 СОГАЗ 2016'!L38+'Прил. 11АЛЬФА 2016'!L38</f>
        <v>1640</v>
      </c>
      <c r="M38" s="56">
        <f>'Прил. 11 СОГАЗ 2016'!M38+'Прил. 11АЛЬФА 2016'!M38</f>
        <v>1225</v>
      </c>
      <c r="N38" s="56">
        <f>'Прил. 11 СОГАЗ 2016'!N38+'Прил. 11АЛЬФА 2016'!N38</f>
        <v>600</v>
      </c>
      <c r="O38" s="56">
        <f>'Прил. 11 СОГАЗ 2016'!O38+'Прил. 11АЛЬФА 2016'!O38</f>
        <v>1297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46123</v>
      </c>
      <c r="D39" s="56">
        <f>'Прил. 11 СОГАЗ 2016'!D39+'Прил. 11АЛЬФА 2016'!D39</f>
        <v>21038</v>
      </c>
      <c r="E39" s="56">
        <f>'Прил. 11 СОГАЗ 2016'!E39+'Прил. 11АЛЬФА 2016'!E39</f>
        <v>25085</v>
      </c>
      <c r="F39" s="56">
        <f>'Прил. 11 СОГАЗ 2016'!F39+'Прил. 11АЛЬФА 2016'!F39</f>
        <v>199</v>
      </c>
      <c r="G39" s="56">
        <f>'Прил. 11 СОГАЗ 2016'!G39+'Прил. 11АЛЬФА 2016'!G39</f>
        <v>183</v>
      </c>
      <c r="H39" s="56">
        <f>'Прил. 11 СОГАЗ 2016'!H39+'Прил. 11АЛЬФА 2016'!H39</f>
        <v>1037</v>
      </c>
      <c r="I39" s="56">
        <f>'Прил. 11 СОГАЗ 2016'!I39+'Прил. 11АЛЬФА 2016'!I39</f>
        <v>953</v>
      </c>
      <c r="J39" s="56">
        <f>'Прил. 11 СОГАЗ 2016'!J39+'Прил. 11АЛЬФА 2016'!J39</f>
        <v>3598</v>
      </c>
      <c r="K39" s="56">
        <f>'Прил. 11 СОГАЗ 2016'!K39+'Прил. 11АЛЬФА 2016'!K39</f>
        <v>3322</v>
      </c>
      <c r="L39" s="56">
        <f>'Прил. 11 СОГАЗ 2016'!L39+'Прил. 11АЛЬФА 2016'!L39</f>
        <v>13043</v>
      </c>
      <c r="M39" s="56">
        <f>'Прил. 11 СОГАЗ 2016'!M39+'Прил. 11АЛЬФА 2016'!M39</f>
        <v>11667</v>
      </c>
      <c r="N39" s="56">
        <f>'Прил. 11 СОГАЗ 2016'!N39+'Прил. 11АЛЬФА 2016'!N39</f>
        <v>3161</v>
      </c>
      <c r="O39" s="56">
        <f>'Прил. 11 СОГАЗ 2016'!O39+'Прил. 11АЛЬФА 2016'!O39</f>
        <v>8960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28423</v>
      </c>
      <c r="D40" s="56">
        <f>'Прил. 11 СОГАЗ 2016'!D40+'Прил. 11АЛЬФА 2016'!D40</f>
        <v>12845</v>
      </c>
      <c r="E40" s="56">
        <f>'Прил. 11 СОГАЗ 2016'!E40+'Прил. 11АЛЬФА 2016'!E40</f>
        <v>15578</v>
      </c>
      <c r="F40" s="56">
        <f>'Прил. 11 СОГАЗ 2016'!F40+'Прил. 11АЛЬФА 2016'!F40</f>
        <v>145</v>
      </c>
      <c r="G40" s="56">
        <f>'Прил. 11 СОГАЗ 2016'!G40+'Прил. 11АЛЬФА 2016'!G40</f>
        <v>131</v>
      </c>
      <c r="H40" s="56">
        <f>'Прил. 11 СОГАЗ 2016'!H40+'Прил. 11АЛЬФА 2016'!H40</f>
        <v>689</v>
      </c>
      <c r="I40" s="56">
        <f>'Прил. 11 СОГАЗ 2016'!I40+'Прил. 11АЛЬФА 2016'!I40</f>
        <v>623</v>
      </c>
      <c r="J40" s="56">
        <f>'Прил. 11 СОГАЗ 2016'!J40+'Прил. 11АЛЬФА 2016'!J40</f>
        <v>2378</v>
      </c>
      <c r="K40" s="56">
        <f>'Прил. 11 СОГАЗ 2016'!K40+'Прил. 11АЛЬФА 2016'!K40</f>
        <v>2346</v>
      </c>
      <c r="L40" s="56">
        <f>'Прил. 11 СОГАЗ 2016'!L40+'Прил. 11АЛЬФА 2016'!L40</f>
        <v>7938</v>
      </c>
      <c r="M40" s="56">
        <f>'Прил. 11 СОГАЗ 2016'!M40+'Прил. 11АЛЬФА 2016'!M40</f>
        <v>7568</v>
      </c>
      <c r="N40" s="56">
        <f>'Прил. 11 СОГАЗ 2016'!N40+'Прил. 11АЛЬФА 2016'!N40</f>
        <v>1695</v>
      </c>
      <c r="O40" s="56">
        <f>'Прил. 11 СОГАЗ 2016'!O40+'Прил. 11АЛЬФА 2016'!O40</f>
        <v>4910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19701</v>
      </c>
      <c r="D41" s="56">
        <f>'Прил. 11 СОГАЗ 2016'!D41+'Прил. 11АЛЬФА 2016'!D41</f>
        <v>9164</v>
      </c>
      <c r="E41" s="56">
        <f>'Прил. 11 СОГАЗ 2016'!E41+'Прил. 11АЛЬФА 2016'!E41</f>
        <v>10537</v>
      </c>
      <c r="F41" s="56">
        <f>'Прил. 11 СОГАЗ 2016'!F41+'Прил. 11АЛЬФА 2016'!F41</f>
        <v>98</v>
      </c>
      <c r="G41" s="56">
        <f>'Прил. 11 СОГАЗ 2016'!G41+'Прил. 11АЛЬФА 2016'!G41</f>
        <v>68</v>
      </c>
      <c r="H41" s="56">
        <f>'Прил. 11 СОГАЗ 2016'!H41+'Прил. 11АЛЬФА 2016'!H41</f>
        <v>410</v>
      </c>
      <c r="I41" s="56">
        <f>'Прил. 11 СОГАЗ 2016'!I41+'Прил. 11АЛЬФА 2016'!I41</f>
        <v>411</v>
      </c>
      <c r="J41" s="56">
        <f>'Прил. 11 СОГАЗ 2016'!J41+'Прил. 11АЛЬФА 2016'!J41</f>
        <v>1424</v>
      </c>
      <c r="K41" s="56">
        <f>'Прил. 11 СОГАЗ 2016'!K41+'Прил. 11АЛЬФА 2016'!K41</f>
        <v>1353</v>
      </c>
      <c r="L41" s="56">
        <f>'Прил. 11 СОГАЗ 2016'!L41+'Прил. 11АЛЬФА 2016'!L41</f>
        <v>5722</v>
      </c>
      <c r="M41" s="56">
        <f>'Прил. 11 СОГАЗ 2016'!M41+'Прил. 11АЛЬФА 2016'!M41</f>
        <v>4770</v>
      </c>
      <c r="N41" s="56">
        <f>'Прил. 11 СОГАЗ 2016'!N41+'Прил. 11АЛЬФА 2016'!N41</f>
        <v>1510</v>
      </c>
      <c r="O41" s="56">
        <f>'Прил. 11 СОГАЗ 2016'!O41+'Прил. 11АЛЬФА 2016'!O41</f>
        <v>3935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10876</v>
      </c>
      <c r="D42" s="56">
        <f>'Прил. 11 СОГАЗ 2016'!D42+'Прил. 11АЛЬФА 2016'!D42</f>
        <v>5385</v>
      </c>
      <c r="E42" s="56">
        <f>'Прил. 11 СОГАЗ 2016'!E42+'Прил. 11АЛЬФА 2016'!E42</f>
        <v>5491</v>
      </c>
      <c r="F42" s="56">
        <f>'Прил. 11 СОГАЗ 2016'!F42+'Прил. 11АЛЬФА 2016'!F42</f>
        <v>35</v>
      </c>
      <c r="G42" s="56">
        <f>'Прил. 11 СОГАЗ 2016'!G42+'Прил. 11АЛЬФА 2016'!G42</f>
        <v>38</v>
      </c>
      <c r="H42" s="56">
        <f>'Прил. 11 СОГАЗ 2016'!H42+'Прил. 11АЛЬФА 2016'!H42</f>
        <v>245</v>
      </c>
      <c r="I42" s="56">
        <f>'Прил. 11 СОГАЗ 2016'!I42+'Прил. 11АЛЬФА 2016'!I42</f>
        <v>206</v>
      </c>
      <c r="J42" s="56">
        <f>'Прил. 11 СОГАЗ 2016'!J42+'Прил. 11АЛЬФА 2016'!J42</f>
        <v>787</v>
      </c>
      <c r="K42" s="56">
        <f>'Прил. 11 СОГАЗ 2016'!K42+'Прил. 11АЛЬФА 2016'!K42</f>
        <v>755</v>
      </c>
      <c r="L42" s="56">
        <f>'Прил. 11 СОГАЗ 2016'!L42+'Прил. 11АЛЬФА 2016'!L42</f>
        <v>3528</v>
      </c>
      <c r="M42" s="56">
        <f>'Прил. 11 СОГАЗ 2016'!M42+'Прил. 11АЛЬФА 2016'!M42</f>
        <v>2456</v>
      </c>
      <c r="N42" s="56">
        <f>'Прил. 11 СОГАЗ 2016'!N42+'Прил. 11АЛЬФА 2016'!N42</f>
        <v>790</v>
      </c>
      <c r="O42" s="56">
        <f>'Прил. 11 СОГАЗ 2016'!O42+'Прил. 11АЛЬФА 2016'!O42</f>
        <v>2036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741986</v>
      </c>
      <c r="D43" s="55">
        <f t="shared" si="2"/>
        <v>341348</v>
      </c>
      <c r="E43" s="55">
        <f t="shared" si="2"/>
        <v>400638</v>
      </c>
      <c r="F43" s="55">
        <f t="shared" si="2"/>
        <v>3658</v>
      </c>
      <c r="G43" s="55">
        <f t="shared" si="2"/>
        <v>3407</v>
      </c>
      <c r="H43" s="55">
        <f t="shared" si="2"/>
        <v>18294</v>
      </c>
      <c r="I43" s="55">
        <f t="shared" si="2"/>
        <v>17384</v>
      </c>
      <c r="J43" s="55">
        <f t="shared" si="2"/>
        <v>56713</v>
      </c>
      <c r="K43" s="55">
        <f t="shared" si="2"/>
        <v>53545</v>
      </c>
      <c r="L43" s="55">
        <f t="shared" si="2"/>
        <v>213383</v>
      </c>
      <c r="M43" s="55">
        <f t="shared" si="2"/>
        <v>195554</v>
      </c>
      <c r="N43" s="55">
        <f t="shared" si="2"/>
        <v>49300</v>
      </c>
      <c r="O43" s="55">
        <f t="shared" si="2"/>
        <v>130748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88" t="s">
        <v>129</v>
      </c>
      <c r="F46" s="88"/>
      <c r="G46" s="88"/>
      <c r="H46" s="88"/>
      <c r="I46" s="88"/>
    </row>
    <row r="47" spans="4:9" s="38" customFormat="1" ht="13.5" customHeight="1">
      <c r="D47" s="39" t="s">
        <v>60</v>
      </c>
      <c r="E47" s="87" t="s">
        <v>61</v>
      </c>
      <c r="F47" s="87"/>
      <c r="G47" s="87"/>
      <c r="H47" s="87"/>
      <c r="I47" s="87"/>
    </row>
    <row r="48" s="38" customFormat="1" ht="22.5" customHeight="1">
      <c r="A48" s="12" t="s">
        <v>62</v>
      </c>
    </row>
    <row r="49" spans="1:9" s="38" customFormat="1" ht="21" customHeight="1">
      <c r="A49" s="88" t="s">
        <v>59</v>
      </c>
      <c r="B49" s="88"/>
      <c r="C49" s="88"/>
      <c r="E49" s="88" t="s">
        <v>129</v>
      </c>
      <c r="F49" s="88"/>
      <c r="G49" s="88"/>
      <c r="H49" s="88"/>
      <c r="I49" s="88"/>
    </row>
    <row r="50" spans="1:9" s="39" customFormat="1" ht="12">
      <c r="A50" s="87" t="s">
        <v>63</v>
      </c>
      <c r="B50" s="87"/>
      <c r="C50" s="87"/>
      <c r="D50" s="39" t="s">
        <v>60</v>
      </c>
      <c r="E50" s="87" t="s">
        <v>61</v>
      </c>
      <c r="F50" s="87"/>
      <c r="G50" s="87"/>
      <c r="H50" s="87"/>
      <c r="I50" s="87"/>
    </row>
  </sheetData>
  <sheetProtection/>
  <mergeCells count="21">
    <mergeCell ref="C12:M12"/>
    <mergeCell ref="C13:M13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F15:O15"/>
    <mergeCell ref="E46:I46"/>
    <mergeCell ref="H17:I17"/>
    <mergeCell ref="J17:K17"/>
    <mergeCell ref="F17:G17"/>
    <mergeCell ref="F16:K16"/>
    <mergeCell ref="D15:E17"/>
    <mergeCell ref="L16:M16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9" customFormat="1" ht="20.25">
      <c r="A9" s="104" t="s">
        <v>97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8:12" s="9" customFormat="1" ht="20.25">
      <c r="H10" s="10" t="s">
        <v>98</v>
      </c>
      <c r="I10" s="60" t="s">
        <v>185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106" t="s">
        <v>92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3:13" s="13" customFormat="1" ht="15.75">
      <c r="C13" s="107" t="s">
        <v>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08" t="s">
        <v>9</v>
      </c>
      <c r="B15" s="108" t="s">
        <v>10</v>
      </c>
      <c r="C15" s="120" t="s">
        <v>99</v>
      </c>
      <c r="D15" s="89" t="s">
        <v>12</v>
      </c>
      <c r="E15" s="90"/>
      <c r="F15" s="89" t="s">
        <v>13</v>
      </c>
      <c r="G15" s="114"/>
      <c r="H15" s="114"/>
      <c r="I15" s="114"/>
      <c r="J15" s="114"/>
      <c r="K15" s="114"/>
      <c r="L15" s="114"/>
      <c r="M15" s="114"/>
      <c r="N15" s="114"/>
      <c r="O15" s="90"/>
    </row>
    <row r="16" spans="1:15" s="14" customFormat="1" ht="37.5" customHeight="1">
      <c r="A16" s="109"/>
      <c r="B16" s="109"/>
      <c r="C16" s="121"/>
      <c r="D16" s="91"/>
      <c r="E16" s="92"/>
      <c r="F16" s="117" t="s">
        <v>14</v>
      </c>
      <c r="G16" s="118"/>
      <c r="H16" s="118"/>
      <c r="I16" s="118"/>
      <c r="J16" s="118"/>
      <c r="K16" s="119"/>
      <c r="L16" s="123" t="s">
        <v>15</v>
      </c>
      <c r="M16" s="124"/>
      <c r="N16" s="125" t="s">
        <v>16</v>
      </c>
      <c r="O16" s="126"/>
    </row>
    <row r="17" spans="1:15" s="14" customFormat="1" ht="18.75" customHeight="1">
      <c r="A17" s="109"/>
      <c r="B17" s="109"/>
      <c r="C17" s="121"/>
      <c r="D17" s="93"/>
      <c r="E17" s="94"/>
      <c r="F17" s="115" t="s">
        <v>100</v>
      </c>
      <c r="G17" s="116"/>
      <c r="H17" s="115" t="s">
        <v>18</v>
      </c>
      <c r="I17" s="116"/>
      <c r="J17" s="115" t="s">
        <v>19</v>
      </c>
      <c r="K17" s="116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0"/>
      <c r="B18" s="110"/>
      <c r="C18" s="122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239625</v>
      </c>
      <c r="D20" s="56">
        <f aca="true" t="shared" si="1" ref="D20:D42">F20+H20+J20+L20+N20</f>
        <v>109820</v>
      </c>
      <c r="E20" s="56">
        <f aca="true" t="shared" si="2" ref="E20:E42">G20+I20+K20+M20+O20</f>
        <v>129805</v>
      </c>
      <c r="F20" s="56">
        <v>1189</v>
      </c>
      <c r="G20" s="56">
        <v>1093</v>
      </c>
      <c r="H20" s="56">
        <v>5689</v>
      </c>
      <c r="I20" s="56">
        <v>5459</v>
      </c>
      <c r="J20" s="56">
        <v>17369</v>
      </c>
      <c r="K20" s="56">
        <v>16104</v>
      </c>
      <c r="L20" s="56">
        <v>68144</v>
      </c>
      <c r="M20" s="56">
        <v>61372</v>
      </c>
      <c r="N20" s="56">
        <v>17429</v>
      </c>
      <c r="O20" s="56">
        <v>45777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4698</v>
      </c>
      <c r="D21" s="56">
        <f t="shared" si="1"/>
        <v>2204</v>
      </c>
      <c r="E21" s="56">
        <f t="shared" si="2"/>
        <v>2494</v>
      </c>
      <c r="F21" s="56">
        <v>30</v>
      </c>
      <c r="G21" s="56">
        <v>26</v>
      </c>
      <c r="H21" s="56">
        <v>137</v>
      </c>
      <c r="I21" s="56">
        <v>112</v>
      </c>
      <c r="J21" s="56">
        <v>352</v>
      </c>
      <c r="K21" s="56">
        <v>288</v>
      </c>
      <c r="L21" s="56">
        <v>1366</v>
      </c>
      <c r="M21" s="56">
        <v>1295</v>
      </c>
      <c r="N21" s="56">
        <v>319</v>
      </c>
      <c r="O21" s="56">
        <v>773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25874</v>
      </c>
      <c r="D22" s="56">
        <f t="shared" si="1"/>
        <v>11016</v>
      </c>
      <c r="E22" s="56">
        <f t="shared" si="2"/>
        <v>14858</v>
      </c>
      <c r="F22" s="56">
        <v>195</v>
      </c>
      <c r="G22" s="56">
        <v>208</v>
      </c>
      <c r="H22" s="56">
        <v>977</v>
      </c>
      <c r="I22" s="56">
        <v>1009</v>
      </c>
      <c r="J22" s="56">
        <v>2260</v>
      </c>
      <c r="K22" s="56">
        <v>2154</v>
      </c>
      <c r="L22" s="56">
        <v>6309</v>
      </c>
      <c r="M22" s="56">
        <v>8376</v>
      </c>
      <c r="N22" s="56">
        <v>1275</v>
      </c>
      <c r="O22" s="56">
        <v>3111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71</v>
      </c>
      <c r="D24" s="56">
        <f t="shared" si="1"/>
        <v>42</v>
      </c>
      <c r="E24" s="56">
        <f t="shared" si="2"/>
        <v>29</v>
      </c>
      <c r="F24" s="56">
        <v>0</v>
      </c>
      <c r="G24" s="56">
        <v>0</v>
      </c>
      <c r="H24" s="56">
        <v>2</v>
      </c>
      <c r="I24" s="56">
        <v>0</v>
      </c>
      <c r="J24" s="56">
        <v>4</v>
      </c>
      <c r="K24" s="56">
        <v>4</v>
      </c>
      <c r="L24" s="56">
        <v>34</v>
      </c>
      <c r="M24" s="56">
        <v>19</v>
      </c>
      <c r="N24" s="56">
        <v>2</v>
      </c>
      <c r="O24" s="56">
        <v>6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38686</v>
      </c>
      <c r="D25" s="56">
        <f t="shared" si="1"/>
        <v>18269</v>
      </c>
      <c r="E25" s="56">
        <f t="shared" si="2"/>
        <v>20417</v>
      </c>
      <c r="F25" s="56">
        <v>152</v>
      </c>
      <c r="G25" s="56">
        <v>141</v>
      </c>
      <c r="H25" s="56">
        <v>865</v>
      </c>
      <c r="I25" s="56">
        <v>845</v>
      </c>
      <c r="J25" s="56">
        <v>2848</v>
      </c>
      <c r="K25" s="56">
        <v>2720</v>
      </c>
      <c r="L25" s="56">
        <v>11643</v>
      </c>
      <c r="M25" s="56">
        <v>9636</v>
      </c>
      <c r="N25" s="56">
        <v>2761</v>
      </c>
      <c r="O25" s="56">
        <v>7075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619</v>
      </c>
      <c r="D26" s="56">
        <f t="shared" si="1"/>
        <v>312</v>
      </c>
      <c r="E26" s="56">
        <f t="shared" si="2"/>
        <v>307</v>
      </c>
      <c r="F26" s="56">
        <v>3</v>
      </c>
      <c r="G26" s="56">
        <v>0</v>
      </c>
      <c r="H26" s="56">
        <v>11</v>
      </c>
      <c r="I26" s="56">
        <v>7</v>
      </c>
      <c r="J26" s="56">
        <v>34</v>
      </c>
      <c r="K26" s="56">
        <v>29</v>
      </c>
      <c r="L26" s="56">
        <v>216</v>
      </c>
      <c r="M26" s="56">
        <v>143</v>
      </c>
      <c r="N26" s="56">
        <v>48</v>
      </c>
      <c r="O26" s="56">
        <v>128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610</v>
      </c>
      <c r="D27" s="56">
        <f t="shared" si="1"/>
        <v>276</v>
      </c>
      <c r="E27" s="56">
        <f t="shared" si="2"/>
        <v>334</v>
      </c>
      <c r="F27" s="56">
        <v>0</v>
      </c>
      <c r="G27" s="56">
        <v>1</v>
      </c>
      <c r="H27" s="56">
        <v>9</v>
      </c>
      <c r="I27" s="56">
        <v>7</v>
      </c>
      <c r="J27" s="56">
        <v>56</v>
      </c>
      <c r="K27" s="56">
        <v>53</v>
      </c>
      <c r="L27" s="56">
        <v>175</v>
      </c>
      <c r="M27" s="56">
        <v>194</v>
      </c>
      <c r="N27" s="56">
        <v>36</v>
      </c>
      <c r="O27" s="56">
        <v>79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32902</v>
      </c>
      <c r="D28" s="56">
        <f t="shared" si="1"/>
        <v>15022</v>
      </c>
      <c r="E28" s="56">
        <f t="shared" si="2"/>
        <v>17880</v>
      </c>
      <c r="F28" s="56">
        <v>206</v>
      </c>
      <c r="G28" s="56">
        <v>195</v>
      </c>
      <c r="H28" s="56">
        <v>983</v>
      </c>
      <c r="I28" s="56">
        <v>940</v>
      </c>
      <c r="J28" s="56">
        <v>2899</v>
      </c>
      <c r="K28" s="56">
        <v>2763</v>
      </c>
      <c r="L28" s="56">
        <v>9308</v>
      </c>
      <c r="M28" s="56">
        <v>9145</v>
      </c>
      <c r="N28" s="56">
        <v>1626</v>
      </c>
      <c r="O28" s="56">
        <v>4837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5380</v>
      </c>
      <c r="D29" s="56">
        <f t="shared" si="1"/>
        <v>2315</v>
      </c>
      <c r="E29" s="56">
        <f t="shared" si="2"/>
        <v>3065</v>
      </c>
      <c r="F29" s="56">
        <v>41</v>
      </c>
      <c r="G29" s="56">
        <v>30</v>
      </c>
      <c r="H29" s="56">
        <v>225</v>
      </c>
      <c r="I29" s="56">
        <v>199</v>
      </c>
      <c r="J29" s="56">
        <v>482</v>
      </c>
      <c r="K29" s="56">
        <v>499</v>
      </c>
      <c r="L29" s="56">
        <v>1341</v>
      </c>
      <c r="M29" s="56">
        <v>1697</v>
      </c>
      <c r="N29" s="56">
        <v>226</v>
      </c>
      <c r="O29" s="56">
        <v>640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4052</v>
      </c>
      <c r="D30" s="56">
        <f t="shared" si="1"/>
        <v>1611</v>
      </c>
      <c r="E30" s="56">
        <f t="shared" si="2"/>
        <v>2441</v>
      </c>
      <c r="F30" s="56">
        <v>58</v>
      </c>
      <c r="G30" s="56">
        <v>50</v>
      </c>
      <c r="H30" s="56">
        <v>275</v>
      </c>
      <c r="I30" s="56">
        <v>259</v>
      </c>
      <c r="J30" s="56">
        <v>399</v>
      </c>
      <c r="K30" s="56">
        <v>330</v>
      </c>
      <c r="L30" s="56">
        <v>795</v>
      </c>
      <c r="M30" s="56">
        <v>1548</v>
      </c>
      <c r="N30" s="56">
        <v>84</v>
      </c>
      <c r="O30" s="56">
        <v>254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3957</v>
      </c>
      <c r="D31" s="56">
        <f t="shared" si="1"/>
        <v>1879</v>
      </c>
      <c r="E31" s="56">
        <f t="shared" si="2"/>
        <v>2078</v>
      </c>
      <c r="F31" s="56">
        <v>3</v>
      </c>
      <c r="G31" s="56">
        <v>1</v>
      </c>
      <c r="H31" s="56">
        <v>88</v>
      </c>
      <c r="I31" s="56">
        <v>96</v>
      </c>
      <c r="J31" s="56">
        <v>325</v>
      </c>
      <c r="K31" s="56">
        <v>306</v>
      </c>
      <c r="L31" s="56">
        <v>1240</v>
      </c>
      <c r="M31" s="56">
        <v>1184</v>
      </c>
      <c r="N31" s="56">
        <v>223</v>
      </c>
      <c r="O31" s="56">
        <v>491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1196</v>
      </c>
      <c r="D32" s="56">
        <f t="shared" si="1"/>
        <v>535</v>
      </c>
      <c r="E32" s="56">
        <f t="shared" si="2"/>
        <v>661</v>
      </c>
      <c r="F32" s="56">
        <v>2</v>
      </c>
      <c r="G32" s="56">
        <v>0</v>
      </c>
      <c r="H32" s="56">
        <v>7</v>
      </c>
      <c r="I32" s="56">
        <v>13</v>
      </c>
      <c r="J32" s="56">
        <v>104</v>
      </c>
      <c r="K32" s="56">
        <v>105</v>
      </c>
      <c r="L32" s="56">
        <v>351</v>
      </c>
      <c r="M32" s="56">
        <v>385</v>
      </c>
      <c r="N32" s="56">
        <v>71</v>
      </c>
      <c r="O32" s="56">
        <v>158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28563</v>
      </c>
      <c r="D33" s="56">
        <f t="shared" si="1"/>
        <v>13481</v>
      </c>
      <c r="E33" s="56">
        <f t="shared" si="2"/>
        <v>15082</v>
      </c>
      <c r="F33" s="56">
        <v>137</v>
      </c>
      <c r="G33" s="56">
        <v>161</v>
      </c>
      <c r="H33" s="56">
        <v>654</v>
      </c>
      <c r="I33" s="56">
        <v>582</v>
      </c>
      <c r="J33" s="56">
        <v>1671</v>
      </c>
      <c r="K33" s="56">
        <v>1615</v>
      </c>
      <c r="L33" s="56">
        <v>8988</v>
      </c>
      <c r="M33" s="56">
        <v>7483</v>
      </c>
      <c r="N33" s="56">
        <v>2031</v>
      </c>
      <c r="O33" s="56">
        <v>5241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20373</v>
      </c>
      <c r="D34" s="56">
        <f t="shared" si="1"/>
        <v>9889</v>
      </c>
      <c r="E34" s="56">
        <f t="shared" si="2"/>
        <v>10484</v>
      </c>
      <c r="F34" s="56">
        <v>80</v>
      </c>
      <c r="G34" s="56">
        <v>93</v>
      </c>
      <c r="H34" s="56">
        <v>481</v>
      </c>
      <c r="I34" s="56">
        <v>472</v>
      </c>
      <c r="J34" s="56">
        <v>1394</v>
      </c>
      <c r="K34" s="56">
        <v>1291</v>
      </c>
      <c r="L34" s="56">
        <v>6636</v>
      </c>
      <c r="M34" s="56">
        <v>5282</v>
      </c>
      <c r="N34" s="56">
        <v>1298</v>
      </c>
      <c r="O34" s="56">
        <v>3346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2930</v>
      </c>
      <c r="D35" s="56">
        <f t="shared" si="1"/>
        <v>1505</v>
      </c>
      <c r="E35" s="56">
        <f t="shared" si="2"/>
        <v>1425</v>
      </c>
      <c r="F35" s="56">
        <v>3</v>
      </c>
      <c r="G35" s="56">
        <v>1</v>
      </c>
      <c r="H35" s="56">
        <v>19</v>
      </c>
      <c r="I35" s="56">
        <v>10</v>
      </c>
      <c r="J35" s="56">
        <v>122</v>
      </c>
      <c r="K35" s="56">
        <v>125</v>
      </c>
      <c r="L35" s="56">
        <v>1149</v>
      </c>
      <c r="M35" s="56">
        <v>828</v>
      </c>
      <c r="N35" s="56">
        <v>212</v>
      </c>
      <c r="O35" s="56">
        <v>461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14297</v>
      </c>
      <c r="D36" s="56">
        <f t="shared" si="1"/>
        <v>6859</v>
      </c>
      <c r="E36" s="56">
        <f t="shared" si="2"/>
        <v>7438</v>
      </c>
      <c r="F36" s="56">
        <v>94</v>
      </c>
      <c r="G36" s="56">
        <v>76</v>
      </c>
      <c r="H36" s="56">
        <v>375</v>
      </c>
      <c r="I36" s="56">
        <v>338</v>
      </c>
      <c r="J36" s="56">
        <v>1044</v>
      </c>
      <c r="K36" s="56">
        <v>1014</v>
      </c>
      <c r="L36" s="56">
        <v>4332</v>
      </c>
      <c r="M36" s="56">
        <v>3569</v>
      </c>
      <c r="N36" s="56">
        <v>1014</v>
      </c>
      <c r="O36" s="56">
        <v>2441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1674</v>
      </c>
      <c r="D37" s="56">
        <f t="shared" si="1"/>
        <v>793</v>
      </c>
      <c r="E37" s="56">
        <f t="shared" si="2"/>
        <v>881</v>
      </c>
      <c r="F37" s="56">
        <v>11</v>
      </c>
      <c r="G37" s="56">
        <v>10</v>
      </c>
      <c r="H37" s="56">
        <v>35</v>
      </c>
      <c r="I37" s="56">
        <v>31</v>
      </c>
      <c r="J37" s="56">
        <v>134</v>
      </c>
      <c r="K37" s="56">
        <v>128</v>
      </c>
      <c r="L37" s="56">
        <v>491</v>
      </c>
      <c r="M37" s="56">
        <v>400</v>
      </c>
      <c r="N37" s="56">
        <v>122</v>
      </c>
      <c r="O37" s="56">
        <v>312</v>
      </c>
    </row>
    <row r="38" spans="1:15" s="38" customFormat="1" ht="18.75">
      <c r="A38" s="53">
        <v>15</v>
      </c>
      <c r="B38" s="54" t="s">
        <v>123</v>
      </c>
      <c r="C38" s="55">
        <f t="shared" si="0"/>
        <v>165</v>
      </c>
      <c r="D38" s="56">
        <f t="shared" si="1"/>
        <v>98</v>
      </c>
      <c r="E38" s="56">
        <f t="shared" si="2"/>
        <v>67</v>
      </c>
      <c r="F38" s="56">
        <v>1</v>
      </c>
      <c r="G38" s="56">
        <v>0</v>
      </c>
      <c r="H38" s="56">
        <v>1</v>
      </c>
      <c r="I38" s="56">
        <v>3</v>
      </c>
      <c r="J38" s="56">
        <v>7</v>
      </c>
      <c r="K38" s="56">
        <v>7</v>
      </c>
      <c r="L38" s="56">
        <v>81</v>
      </c>
      <c r="M38" s="56">
        <v>47</v>
      </c>
      <c r="N38" s="56">
        <v>8</v>
      </c>
      <c r="O38" s="56">
        <v>10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19397</v>
      </c>
      <c r="D39" s="56">
        <f t="shared" si="1"/>
        <v>9316</v>
      </c>
      <c r="E39" s="56">
        <f t="shared" si="2"/>
        <v>10081</v>
      </c>
      <c r="F39" s="56">
        <v>97</v>
      </c>
      <c r="G39" s="56">
        <v>104</v>
      </c>
      <c r="H39" s="56">
        <v>461</v>
      </c>
      <c r="I39" s="56">
        <v>472</v>
      </c>
      <c r="J39" s="56">
        <v>1187</v>
      </c>
      <c r="K39" s="56">
        <v>1075</v>
      </c>
      <c r="L39" s="56">
        <v>6217</v>
      </c>
      <c r="M39" s="56">
        <v>4977</v>
      </c>
      <c r="N39" s="56">
        <v>1354</v>
      </c>
      <c r="O39" s="56">
        <v>3453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11261</v>
      </c>
      <c r="D40" s="56">
        <f t="shared" si="1"/>
        <v>5351</v>
      </c>
      <c r="E40" s="56">
        <f t="shared" si="2"/>
        <v>5910</v>
      </c>
      <c r="F40" s="56">
        <v>62</v>
      </c>
      <c r="G40" s="56">
        <v>63</v>
      </c>
      <c r="H40" s="56">
        <v>283</v>
      </c>
      <c r="I40" s="56">
        <v>271</v>
      </c>
      <c r="J40" s="56">
        <v>797</v>
      </c>
      <c r="K40" s="56">
        <v>804</v>
      </c>
      <c r="L40" s="56">
        <v>3522</v>
      </c>
      <c r="M40" s="56">
        <v>3109</v>
      </c>
      <c r="N40" s="56">
        <v>687</v>
      </c>
      <c r="O40" s="56">
        <v>1663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576</v>
      </c>
      <c r="D41" s="56">
        <f t="shared" si="1"/>
        <v>322</v>
      </c>
      <c r="E41" s="56">
        <f t="shared" si="2"/>
        <v>254</v>
      </c>
      <c r="F41" s="56">
        <v>0</v>
      </c>
      <c r="G41" s="56">
        <v>1</v>
      </c>
      <c r="H41" s="56">
        <v>2</v>
      </c>
      <c r="I41" s="56">
        <v>2</v>
      </c>
      <c r="J41" s="56">
        <v>26</v>
      </c>
      <c r="K41" s="56">
        <v>23</v>
      </c>
      <c r="L41" s="56">
        <v>269</v>
      </c>
      <c r="M41" s="56">
        <v>181</v>
      </c>
      <c r="N41" s="56">
        <v>25</v>
      </c>
      <c r="O41" s="56">
        <v>47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953</v>
      </c>
      <c r="D42" s="56">
        <f t="shared" si="1"/>
        <v>562</v>
      </c>
      <c r="E42" s="56">
        <f t="shared" si="2"/>
        <v>391</v>
      </c>
      <c r="F42" s="56">
        <v>0</v>
      </c>
      <c r="G42" s="56">
        <v>0</v>
      </c>
      <c r="H42" s="56">
        <v>3</v>
      </c>
      <c r="I42" s="56">
        <v>5</v>
      </c>
      <c r="J42" s="56">
        <v>30</v>
      </c>
      <c r="K42" s="56">
        <v>34</v>
      </c>
      <c r="L42" s="56">
        <v>444</v>
      </c>
      <c r="M42" s="56">
        <v>215</v>
      </c>
      <c r="N42" s="56">
        <v>85</v>
      </c>
      <c r="O42" s="56">
        <v>137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450868</v>
      </c>
      <c r="D43" s="55">
        <f t="shared" si="4"/>
        <v>208168</v>
      </c>
      <c r="E43" s="55">
        <f t="shared" si="4"/>
        <v>242700</v>
      </c>
      <c r="F43" s="55">
        <f t="shared" si="4"/>
        <v>2320</v>
      </c>
      <c r="G43" s="55">
        <f t="shared" si="4"/>
        <v>2218</v>
      </c>
      <c r="H43" s="55">
        <f t="shared" si="4"/>
        <v>11399</v>
      </c>
      <c r="I43" s="55">
        <f t="shared" si="4"/>
        <v>10982</v>
      </c>
      <c r="J43" s="55">
        <f t="shared" si="4"/>
        <v>33024</v>
      </c>
      <c r="K43" s="55">
        <f t="shared" si="4"/>
        <v>31026</v>
      </c>
      <c r="L43" s="55">
        <f t="shared" si="4"/>
        <v>130978</v>
      </c>
      <c r="M43" s="55">
        <f t="shared" si="4"/>
        <v>119247</v>
      </c>
      <c r="N43" s="55">
        <f t="shared" si="4"/>
        <v>30447</v>
      </c>
      <c r="O43" s="55">
        <f t="shared" si="4"/>
        <v>79227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88" t="s">
        <v>129</v>
      </c>
      <c r="F46" s="88"/>
      <c r="G46" s="88"/>
      <c r="H46" s="88"/>
      <c r="I46" s="88"/>
    </row>
    <row r="47" spans="4:9" s="38" customFormat="1" ht="13.5" customHeight="1">
      <c r="D47" s="39" t="s">
        <v>60</v>
      </c>
      <c r="E47" s="87" t="s">
        <v>61</v>
      </c>
      <c r="F47" s="87"/>
      <c r="G47" s="87"/>
      <c r="H47" s="87"/>
      <c r="I47" s="87"/>
    </row>
    <row r="48" s="38" customFormat="1" ht="22.5" customHeight="1">
      <c r="A48" s="12" t="s">
        <v>62</v>
      </c>
    </row>
    <row r="49" spans="1:9" s="38" customFormat="1" ht="21" customHeight="1">
      <c r="A49" s="88" t="s">
        <v>59</v>
      </c>
      <c r="B49" s="88"/>
      <c r="C49" s="88"/>
      <c r="E49" s="88" t="s">
        <v>129</v>
      </c>
      <c r="F49" s="88"/>
      <c r="G49" s="88"/>
      <c r="H49" s="88"/>
      <c r="I49" s="88"/>
    </row>
    <row r="50" spans="1:9" s="39" customFormat="1" ht="12">
      <c r="A50" s="87" t="s">
        <v>63</v>
      </c>
      <c r="B50" s="87"/>
      <c r="C50" s="87"/>
      <c r="D50" s="39" t="s">
        <v>60</v>
      </c>
      <c r="E50" s="87" t="s">
        <v>61</v>
      </c>
      <c r="F50" s="87"/>
      <c r="G50" s="87"/>
      <c r="H50" s="87"/>
      <c r="I50" s="87"/>
    </row>
  </sheetData>
  <sheetProtection/>
  <mergeCells count="21">
    <mergeCell ref="F16:K16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177</v>
      </c>
    </row>
    <row r="8" spans="1:15" s="9" customFormat="1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</row>
    <row r="9" spans="1:15" s="9" customFormat="1" ht="20.25">
      <c r="A9" s="104" t="s">
        <v>97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8:12" s="9" customFormat="1" ht="20.25">
      <c r="H10" s="10" t="s">
        <v>98</v>
      </c>
      <c r="I10" s="60" t="s">
        <v>185</v>
      </c>
      <c r="J10" s="9" t="s">
        <v>182</v>
      </c>
      <c r="L10" s="11"/>
    </row>
    <row r="11" s="9" customFormat="1" ht="20.25">
      <c r="L11" s="50"/>
    </row>
    <row r="12" spans="3:13" s="12" customFormat="1" ht="18.75">
      <c r="C12" s="106" t="s">
        <v>93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3:13" s="13" customFormat="1" ht="15.75">
      <c r="C13" s="107" t="s">
        <v>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08" t="s">
        <v>9</v>
      </c>
      <c r="B15" s="108" t="s">
        <v>10</v>
      </c>
      <c r="C15" s="120" t="s">
        <v>99</v>
      </c>
      <c r="D15" s="89" t="s">
        <v>12</v>
      </c>
      <c r="E15" s="90"/>
      <c r="F15" s="89" t="s">
        <v>13</v>
      </c>
      <c r="G15" s="114"/>
      <c r="H15" s="114"/>
      <c r="I15" s="114"/>
      <c r="J15" s="114"/>
      <c r="K15" s="114"/>
      <c r="L15" s="114"/>
      <c r="M15" s="114"/>
      <c r="N15" s="114"/>
      <c r="O15" s="90"/>
    </row>
    <row r="16" spans="1:15" s="14" customFormat="1" ht="37.5" customHeight="1">
      <c r="A16" s="109"/>
      <c r="B16" s="109"/>
      <c r="C16" s="121"/>
      <c r="D16" s="91"/>
      <c r="E16" s="92"/>
      <c r="F16" s="117" t="s">
        <v>14</v>
      </c>
      <c r="G16" s="118"/>
      <c r="H16" s="118"/>
      <c r="I16" s="118"/>
      <c r="J16" s="118"/>
      <c r="K16" s="119"/>
      <c r="L16" s="123" t="s">
        <v>15</v>
      </c>
      <c r="M16" s="124"/>
      <c r="N16" s="125" t="s">
        <v>16</v>
      </c>
      <c r="O16" s="126"/>
    </row>
    <row r="17" spans="1:15" s="14" customFormat="1" ht="18.75" customHeight="1">
      <c r="A17" s="109"/>
      <c r="B17" s="109"/>
      <c r="C17" s="121"/>
      <c r="D17" s="93"/>
      <c r="E17" s="94"/>
      <c r="F17" s="115" t="s">
        <v>100</v>
      </c>
      <c r="G17" s="116"/>
      <c r="H17" s="115" t="s">
        <v>18</v>
      </c>
      <c r="I17" s="116"/>
      <c r="J17" s="115" t="s">
        <v>19</v>
      </c>
      <c r="K17" s="116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0"/>
      <c r="B18" s="110"/>
      <c r="C18" s="122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63230</v>
      </c>
      <c r="D20" s="56">
        <f aca="true" t="shared" si="1" ref="D20:D42">F20+H20+J20+L20+N20</f>
        <v>30319</v>
      </c>
      <c r="E20" s="56">
        <f aca="true" t="shared" si="2" ref="E20:E42">G20+I20+K20+M20+O20</f>
        <v>32911</v>
      </c>
      <c r="F20" s="56">
        <v>273</v>
      </c>
      <c r="G20" s="56">
        <v>236</v>
      </c>
      <c r="H20" s="56">
        <v>1317</v>
      </c>
      <c r="I20" s="56">
        <v>1224</v>
      </c>
      <c r="J20" s="56">
        <v>3482</v>
      </c>
      <c r="K20" s="56">
        <v>3400</v>
      </c>
      <c r="L20" s="56">
        <v>21061</v>
      </c>
      <c r="M20" s="56">
        <v>17576</v>
      </c>
      <c r="N20" s="56">
        <v>4186</v>
      </c>
      <c r="O20" s="56">
        <v>10475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3831</v>
      </c>
      <c r="D21" s="56">
        <f t="shared" si="1"/>
        <v>1859</v>
      </c>
      <c r="E21" s="56">
        <f t="shared" si="2"/>
        <v>1972</v>
      </c>
      <c r="F21" s="56">
        <v>9</v>
      </c>
      <c r="G21" s="56">
        <v>10</v>
      </c>
      <c r="H21" s="56">
        <v>105</v>
      </c>
      <c r="I21" s="56">
        <v>73</v>
      </c>
      <c r="J21" s="56">
        <v>334</v>
      </c>
      <c r="K21" s="56">
        <v>310</v>
      </c>
      <c r="L21" s="56">
        <v>1193</v>
      </c>
      <c r="M21" s="56">
        <v>1003</v>
      </c>
      <c r="N21" s="56">
        <v>218</v>
      </c>
      <c r="O21" s="56">
        <v>576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24351</v>
      </c>
      <c r="D22" s="56">
        <f t="shared" si="1"/>
        <v>10614</v>
      </c>
      <c r="E22" s="56">
        <f t="shared" si="2"/>
        <v>13737</v>
      </c>
      <c r="F22" s="56">
        <v>144</v>
      </c>
      <c r="G22" s="56">
        <v>134</v>
      </c>
      <c r="H22" s="56">
        <v>719</v>
      </c>
      <c r="I22" s="56">
        <v>698</v>
      </c>
      <c r="J22" s="56">
        <v>2596</v>
      </c>
      <c r="K22" s="56">
        <v>2505</v>
      </c>
      <c r="L22" s="56">
        <v>6097</v>
      </c>
      <c r="M22" s="56">
        <v>7333</v>
      </c>
      <c r="N22" s="56">
        <v>1058</v>
      </c>
      <c r="O22" s="56">
        <v>3067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1377</v>
      </c>
      <c r="D24" s="56">
        <f t="shared" si="1"/>
        <v>685</v>
      </c>
      <c r="E24" s="56">
        <f t="shared" si="2"/>
        <v>692</v>
      </c>
      <c r="F24" s="56">
        <v>4</v>
      </c>
      <c r="G24" s="56">
        <v>3</v>
      </c>
      <c r="H24" s="56">
        <v>25</v>
      </c>
      <c r="I24" s="56">
        <v>26</v>
      </c>
      <c r="J24" s="56">
        <v>109</v>
      </c>
      <c r="K24" s="56">
        <v>120</v>
      </c>
      <c r="L24" s="56">
        <v>478</v>
      </c>
      <c r="M24" s="56">
        <v>392</v>
      </c>
      <c r="N24" s="56">
        <v>69</v>
      </c>
      <c r="O24" s="56">
        <v>151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3205</v>
      </c>
      <c r="D25" s="56">
        <f t="shared" si="1"/>
        <v>2050</v>
      </c>
      <c r="E25" s="56">
        <f t="shared" si="2"/>
        <v>1155</v>
      </c>
      <c r="F25" s="56">
        <v>0</v>
      </c>
      <c r="G25" s="56">
        <v>7</v>
      </c>
      <c r="H25" s="56">
        <v>18</v>
      </c>
      <c r="I25" s="56">
        <v>14</v>
      </c>
      <c r="J25" s="56">
        <v>119</v>
      </c>
      <c r="K25" s="56">
        <v>109</v>
      </c>
      <c r="L25" s="56">
        <v>1765</v>
      </c>
      <c r="M25" s="56">
        <v>698</v>
      </c>
      <c r="N25" s="56">
        <v>148</v>
      </c>
      <c r="O25" s="56">
        <v>327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20</v>
      </c>
      <c r="D26" s="56">
        <f t="shared" si="1"/>
        <v>12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4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3835</v>
      </c>
      <c r="D27" s="56">
        <f t="shared" si="1"/>
        <v>1682</v>
      </c>
      <c r="E27" s="56">
        <f t="shared" si="2"/>
        <v>2153</v>
      </c>
      <c r="F27" s="56">
        <v>21</v>
      </c>
      <c r="G27" s="56">
        <v>30</v>
      </c>
      <c r="H27" s="56">
        <v>166</v>
      </c>
      <c r="I27" s="56">
        <v>153</v>
      </c>
      <c r="J27" s="56">
        <v>445</v>
      </c>
      <c r="K27" s="56">
        <v>446</v>
      </c>
      <c r="L27" s="56">
        <v>956</v>
      </c>
      <c r="M27" s="56">
        <v>1216</v>
      </c>
      <c r="N27" s="56">
        <v>94</v>
      </c>
      <c r="O27" s="56">
        <v>308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378</v>
      </c>
      <c r="D28" s="56">
        <f t="shared" si="1"/>
        <v>275</v>
      </c>
      <c r="E28" s="56">
        <f t="shared" si="2"/>
        <v>103</v>
      </c>
      <c r="F28" s="56">
        <v>2</v>
      </c>
      <c r="G28" s="56">
        <v>0</v>
      </c>
      <c r="H28" s="56">
        <v>2</v>
      </c>
      <c r="I28" s="56">
        <v>2</v>
      </c>
      <c r="J28" s="56">
        <v>8</v>
      </c>
      <c r="K28" s="56">
        <v>16</v>
      </c>
      <c r="L28" s="56">
        <v>245</v>
      </c>
      <c r="M28" s="56">
        <v>66</v>
      </c>
      <c r="N28" s="56">
        <v>18</v>
      </c>
      <c r="O28" s="56">
        <v>19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9560</v>
      </c>
      <c r="D29" s="56">
        <f t="shared" si="1"/>
        <v>4299</v>
      </c>
      <c r="E29" s="56">
        <f t="shared" si="2"/>
        <v>5261</v>
      </c>
      <c r="F29" s="56">
        <v>58</v>
      </c>
      <c r="G29" s="56">
        <v>46</v>
      </c>
      <c r="H29" s="56">
        <v>276</v>
      </c>
      <c r="I29" s="56">
        <v>271</v>
      </c>
      <c r="J29" s="56">
        <v>1071</v>
      </c>
      <c r="K29" s="56">
        <v>904</v>
      </c>
      <c r="L29" s="56">
        <v>2431</v>
      </c>
      <c r="M29" s="56">
        <v>2766</v>
      </c>
      <c r="N29" s="56">
        <v>463</v>
      </c>
      <c r="O29" s="56">
        <v>1274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4649</v>
      </c>
      <c r="D30" s="56">
        <f t="shared" si="1"/>
        <v>1928</v>
      </c>
      <c r="E30" s="56">
        <f t="shared" si="2"/>
        <v>2721</v>
      </c>
      <c r="F30" s="56">
        <v>31</v>
      </c>
      <c r="G30" s="56">
        <v>34</v>
      </c>
      <c r="H30" s="56">
        <v>231</v>
      </c>
      <c r="I30" s="56">
        <v>202</v>
      </c>
      <c r="J30" s="56">
        <v>662</v>
      </c>
      <c r="K30" s="56">
        <v>702</v>
      </c>
      <c r="L30" s="56">
        <v>917</v>
      </c>
      <c r="M30" s="56">
        <v>1528</v>
      </c>
      <c r="N30" s="56">
        <v>87</v>
      </c>
      <c r="O30" s="56">
        <v>255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9156</v>
      </c>
      <c r="D31" s="56">
        <f t="shared" si="1"/>
        <v>4175</v>
      </c>
      <c r="E31" s="56">
        <f t="shared" si="2"/>
        <v>4981</v>
      </c>
      <c r="F31" s="56">
        <v>68</v>
      </c>
      <c r="G31" s="56">
        <v>62</v>
      </c>
      <c r="H31" s="56">
        <v>327</v>
      </c>
      <c r="I31" s="56">
        <v>319</v>
      </c>
      <c r="J31" s="56">
        <v>982</v>
      </c>
      <c r="K31" s="56">
        <v>939</v>
      </c>
      <c r="L31" s="56">
        <v>2443</v>
      </c>
      <c r="M31" s="56">
        <v>2612</v>
      </c>
      <c r="N31" s="56">
        <v>355</v>
      </c>
      <c r="O31" s="56">
        <v>1049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6370</v>
      </c>
      <c r="D32" s="56">
        <f t="shared" si="1"/>
        <v>2781</v>
      </c>
      <c r="E32" s="56">
        <f t="shared" si="2"/>
        <v>3589</v>
      </c>
      <c r="F32" s="56">
        <v>60</v>
      </c>
      <c r="G32" s="56">
        <v>41</v>
      </c>
      <c r="H32" s="56">
        <v>317</v>
      </c>
      <c r="I32" s="56">
        <v>266</v>
      </c>
      <c r="J32" s="56">
        <v>680</v>
      </c>
      <c r="K32" s="56">
        <v>651</v>
      </c>
      <c r="L32" s="56">
        <v>1497</v>
      </c>
      <c r="M32" s="56">
        <v>2071</v>
      </c>
      <c r="N32" s="56">
        <v>227</v>
      </c>
      <c r="O32" s="56">
        <v>560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27966</v>
      </c>
      <c r="D33" s="56">
        <f t="shared" si="1"/>
        <v>12390</v>
      </c>
      <c r="E33" s="56">
        <f t="shared" si="2"/>
        <v>15576</v>
      </c>
      <c r="F33" s="56">
        <v>91</v>
      </c>
      <c r="G33" s="56">
        <v>104</v>
      </c>
      <c r="H33" s="56">
        <v>569</v>
      </c>
      <c r="I33" s="56">
        <v>485</v>
      </c>
      <c r="J33" s="56">
        <v>2392</v>
      </c>
      <c r="K33" s="56">
        <v>2287</v>
      </c>
      <c r="L33" s="56">
        <v>7287</v>
      </c>
      <c r="M33" s="56">
        <v>6756</v>
      </c>
      <c r="N33" s="56">
        <v>2051</v>
      </c>
      <c r="O33" s="56">
        <v>5944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11144</v>
      </c>
      <c r="D34" s="56">
        <f t="shared" si="1"/>
        <v>4775</v>
      </c>
      <c r="E34" s="56">
        <f t="shared" si="2"/>
        <v>6369</v>
      </c>
      <c r="F34" s="56">
        <v>39</v>
      </c>
      <c r="G34" s="56">
        <v>50</v>
      </c>
      <c r="H34" s="56">
        <v>210</v>
      </c>
      <c r="I34" s="56">
        <v>202</v>
      </c>
      <c r="J34" s="56">
        <v>931</v>
      </c>
      <c r="K34" s="56">
        <v>860</v>
      </c>
      <c r="L34" s="56">
        <v>2806</v>
      </c>
      <c r="M34" s="56">
        <v>2718</v>
      </c>
      <c r="N34" s="56">
        <v>789</v>
      </c>
      <c r="O34" s="56">
        <v>2539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44285</v>
      </c>
      <c r="D35" s="56">
        <f t="shared" si="1"/>
        <v>20359</v>
      </c>
      <c r="E35" s="56">
        <f t="shared" si="2"/>
        <v>23926</v>
      </c>
      <c r="F35" s="56">
        <v>207</v>
      </c>
      <c r="G35" s="56">
        <v>176</v>
      </c>
      <c r="H35" s="56">
        <v>955</v>
      </c>
      <c r="I35" s="56">
        <v>978</v>
      </c>
      <c r="J35" s="56">
        <v>3379</v>
      </c>
      <c r="K35" s="56">
        <v>3088</v>
      </c>
      <c r="L35" s="56">
        <v>12314</v>
      </c>
      <c r="M35" s="56">
        <v>10587</v>
      </c>
      <c r="N35" s="56">
        <v>3504</v>
      </c>
      <c r="O35" s="56">
        <v>9097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3113</v>
      </c>
      <c r="D36" s="56">
        <f t="shared" si="1"/>
        <v>1352</v>
      </c>
      <c r="E36" s="56">
        <f t="shared" si="2"/>
        <v>1761</v>
      </c>
      <c r="F36" s="56">
        <v>0</v>
      </c>
      <c r="G36" s="56">
        <v>0</v>
      </c>
      <c r="H36" s="56">
        <v>37</v>
      </c>
      <c r="I36" s="56">
        <v>37</v>
      </c>
      <c r="J36" s="56">
        <v>338</v>
      </c>
      <c r="K36" s="56">
        <v>265</v>
      </c>
      <c r="L36" s="56">
        <v>770</v>
      </c>
      <c r="M36" s="56">
        <v>831</v>
      </c>
      <c r="N36" s="56">
        <v>207</v>
      </c>
      <c r="O36" s="56">
        <v>628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582</v>
      </c>
      <c r="D37" s="56">
        <f t="shared" si="1"/>
        <v>282</v>
      </c>
      <c r="E37" s="56">
        <f t="shared" si="2"/>
        <v>300</v>
      </c>
      <c r="F37" s="56">
        <v>0</v>
      </c>
      <c r="G37" s="56">
        <v>0</v>
      </c>
      <c r="H37" s="56">
        <v>8</v>
      </c>
      <c r="I37" s="56">
        <v>5</v>
      </c>
      <c r="J37" s="56">
        <v>71</v>
      </c>
      <c r="K37" s="56">
        <v>52</v>
      </c>
      <c r="L37" s="56">
        <v>167</v>
      </c>
      <c r="M37" s="56">
        <v>127</v>
      </c>
      <c r="N37" s="56">
        <v>36</v>
      </c>
      <c r="O37" s="56">
        <v>116</v>
      </c>
    </row>
    <row r="38" spans="1:15" s="38" customFormat="1" ht="18.75">
      <c r="A38" s="53">
        <v>15</v>
      </c>
      <c r="B38" s="54" t="s">
        <v>123</v>
      </c>
      <c r="C38" s="55">
        <f t="shared" si="0"/>
        <v>5563</v>
      </c>
      <c r="D38" s="56">
        <f t="shared" si="1"/>
        <v>2615</v>
      </c>
      <c r="E38" s="56">
        <f t="shared" si="2"/>
        <v>2948</v>
      </c>
      <c r="F38" s="56">
        <v>22</v>
      </c>
      <c r="G38" s="56">
        <v>14</v>
      </c>
      <c r="H38" s="56">
        <v>94</v>
      </c>
      <c r="I38" s="56">
        <v>82</v>
      </c>
      <c r="J38" s="56">
        <v>348</v>
      </c>
      <c r="K38" s="56">
        <v>387</v>
      </c>
      <c r="L38" s="56">
        <v>1559</v>
      </c>
      <c r="M38" s="56">
        <v>1178</v>
      </c>
      <c r="N38" s="56">
        <v>592</v>
      </c>
      <c r="O38" s="56">
        <v>1287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26726</v>
      </c>
      <c r="D39" s="56">
        <f t="shared" si="1"/>
        <v>11722</v>
      </c>
      <c r="E39" s="56">
        <f t="shared" si="2"/>
        <v>15004</v>
      </c>
      <c r="F39" s="56">
        <v>102</v>
      </c>
      <c r="G39" s="56">
        <v>79</v>
      </c>
      <c r="H39" s="56">
        <v>576</v>
      </c>
      <c r="I39" s="56">
        <v>481</v>
      </c>
      <c r="J39" s="56">
        <v>2411</v>
      </c>
      <c r="K39" s="56">
        <v>2247</v>
      </c>
      <c r="L39" s="56">
        <v>6826</v>
      </c>
      <c r="M39" s="56">
        <v>6690</v>
      </c>
      <c r="N39" s="56">
        <v>1807</v>
      </c>
      <c r="O39" s="56">
        <v>5507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17162</v>
      </c>
      <c r="D40" s="56">
        <f t="shared" si="1"/>
        <v>7494</v>
      </c>
      <c r="E40" s="56">
        <f t="shared" si="2"/>
        <v>9668</v>
      </c>
      <c r="F40" s="56">
        <v>83</v>
      </c>
      <c r="G40" s="56">
        <v>68</v>
      </c>
      <c r="H40" s="56">
        <v>406</v>
      </c>
      <c r="I40" s="56">
        <v>352</v>
      </c>
      <c r="J40" s="56">
        <v>1581</v>
      </c>
      <c r="K40" s="56">
        <v>1542</v>
      </c>
      <c r="L40" s="56">
        <v>4416</v>
      </c>
      <c r="M40" s="56">
        <v>4459</v>
      </c>
      <c r="N40" s="56">
        <v>1008</v>
      </c>
      <c r="O40" s="56">
        <v>3247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19125</v>
      </c>
      <c r="D41" s="56">
        <f t="shared" si="1"/>
        <v>8842</v>
      </c>
      <c r="E41" s="56">
        <f t="shared" si="2"/>
        <v>10283</v>
      </c>
      <c r="F41" s="56">
        <v>98</v>
      </c>
      <c r="G41" s="56">
        <v>67</v>
      </c>
      <c r="H41" s="56">
        <v>408</v>
      </c>
      <c r="I41" s="56">
        <v>409</v>
      </c>
      <c r="J41" s="56">
        <v>1398</v>
      </c>
      <c r="K41" s="56">
        <v>1330</v>
      </c>
      <c r="L41" s="56">
        <v>5453</v>
      </c>
      <c r="M41" s="56">
        <v>4589</v>
      </c>
      <c r="N41" s="56">
        <v>1485</v>
      </c>
      <c r="O41" s="56">
        <v>3888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9923</v>
      </c>
      <c r="D42" s="56">
        <f t="shared" si="1"/>
        <v>4823</v>
      </c>
      <c r="E42" s="56">
        <f t="shared" si="2"/>
        <v>5100</v>
      </c>
      <c r="F42" s="56">
        <v>35</v>
      </c>
      <c r="G42" s="56">
        <v>38</v>
      </c>
      <c r="H42" s="56">
        <v>242</v>
      </c>
      <c r="I42" s="56">
        <v>201</v>
      </c>
      <c r="J42" s="56">
        <v>757</v>
      </c>
      <c r="K42" s="56">
        <v>721</v>
      </c>
      <c r="L42" s="56">
        <v>3084</v>
      </c>
      <c r="M42" s="56">
        <v>2241</v>
      </c>
      <c r="N42" s="56">
        <v>705</v>
      </c>
      <c r="O42" s="56">
        <v>1899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291118</v>
      </c>
      <c r="D43" s="55">
        <f t="shared" si="4"/>
        <v>133180</v>
      </c>
      <c r="E43" s="55">
        <f t="shared" si="4"/>
        <v>157938</v>
      </c>
      <c r="F43" s="55">
        <f t="shared" si="4"/>
        <v>1338</v>
      </c>
      <c r="G43" s="55">
        <f t="shared" si="4"/>
        <v>1189</v>
      </c>
      <c r="H43" s="55">
        <f t="shared" si="4"/>
        <v>6895</v>
      </c>
      <c r="I43" s="55">
        <f t="shared" si="4"/>
        <v>6402</v>
      </c>
      <c r="J43" s="55">
        <f t="shared" si="4"/>
        <v>23689</v>
      </c>
      <c r="K43" s="55">
        <f t="shared" si="4"/>
        <v>22519</v>
      </c>
      <c r="L43" s="55">
        <f t="shared" si="4"/>
        <v>82405</v>
      </c>
      <c r="M43" s="55">
        <f t="shared" si="4"/>
        <v>76307</v>
      </c>
      <c r="N43" s="55">
        <f t="shared" si="4"/>
        <v>18853</v>
      </c>
      <c r="O43" s="55">
        <f t="shared" si="4"/>
        <v>51521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88" t="s">
        <v>129</v>
      </c>
      <c r="F46" s="88"/>
      <c r="G46" s="88"/>
      <c r="H46" s="88"/>
      <c r="I46" s="88"/>
    </row>
    <row r="47" spans="4:9" s="38" customFormat="1" ht="13.5" customHeight="1">
      <c r="D47" s="39" t="s">
        <v>60</v>
      </c>
      <c r="E47" s="87" t="s">
        <v>61</v>
      </c>
      <c r="F47" s="87"/>
      <c r="G47" s="87"/>
      <c r="H47" s="87"/>
      <c r="I47" s="87"/>
    </row>
    <row r="48" s="38" customFormat="1" ht="22.5" customHeight="1">
      <c r="A48" s="12" t="s">
        <v>62</v>
      </c>
    </row>
    <row r="49" spans="1:9" s="38" customFormat="1" ht="21" customHeight="1">
      <c r="A49" s="88" t="s">
        <v>59</v>
      </c>
      <c r="B49" s="88"/>
      <c r="C49" s="88"/>
      <c r="E49" s="88" t="s">
        <v>129</v>
      </c>
      <c r="F49" s="88"/>
      <c r="G49" s="88"/>
      <c r="H49" s="88"/>
      <c r="I49" s="88"/>
    </row>
    <row r="50" spans="1:9" s="39" customFormat="1" ht="12">
      <c r="A50" s="87" t="s">
        <v>63</v>
      </c>
      <c r="B50" s="87"/>
      <c r="C50" s="87"/>
      <c r="D50" s="39" t="s">
        <v>60</v>
      </c>
      <c r="E50" s="87" t="s">
        <v>61</v>
      </c>
      <c r="F50" s="87"/>
      <c r="G50" s="87"/>
      <c r="H50" s="87"/>
      <c r="I50" s="87"/>
    </row>
  </sheetData>
  <sheetProtection/>
  <mergeCells count="21">
    <mergeCell ref="C12:M12"/>
    <mergeCell ref="C13:M13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F15:O15"/>
    <mergeCell ref="E46:I46"/>
    <mergeCell ref="H17:I17"/>
    <mergeCell ref="J17:K17"/>
    <mergeCell ref="F17:G17"/>
    <mergeCell ref="F16:K16"/>
    <mergeCell ref="D15:E17"/>
    <mergeCell ref="L16:M16"/>
    <mergeCell ref="N16:O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183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27" t="s">
        <v>138</v>
      </c>
      <c r="B9" s="127" t="s">
        <v>139</v>
      </c>
      <c r="C9" s="128" t="s">
        <v>140</v>
      </c>
      <c r="D9" s="128"/>
      <c r="E9" s="128"/>
      <c r="F9" s="128"/>
      <c r="G9" s="128"/>
      <c r="H9" s="128"/>
      <c r="I9" s="128"/>
      <c r="J9" s="128"/>
      <c r="K9" s="128"/>
    </row>
    <row r="10" spans="1:11" ht="12.75">
      <c r="A10" s="127"/>
      <c r="B10" s="127"/>
      <c r="C10" s="128" t="s">
        <v>141</v>
      </c>
      <c r="D10" s="128" t="s">
        <v>12</v>
      </c>
      <c r="E10" s="128"/>
      <c r="F10" s="128"/>
      <c r="G10" s="128"/>
      <c r="H10" s="128"/>
      <c r="I10" s="128"/>
      <c r="J10" s="128"/>
      <c r="K10" s="128"/>
    </row>
    <row r="11" spans="1:11" ht="12.75">
      <c r="A11" s="127"/>
      <c r="B11" s="127"/>
      <c r="C11" s="128"/>
      <c r="D11" s="129" t="s">
        <v>142</v>
      </c>
      <c r="E11" s="129" t="s">
        <v>143</v>
      </c>
      <c r="F11" s="128" t="s">
        <v>144</v>
      </c>
      <c r="G11" s="128"/>
      <c r="H11" s="128"/>
      <c r="I11" s="128"/>
      <c r="J11" s="128"/>
      <c r="K11" s="128"/>
    </row>
    <row r="12" spans="1:11" ht="12.75">
      <c r="A12" s="127"/>
      <c r="B12" s="127"/>
      <c r="C12" s="128"/>
      <c r="D12" s="129"/>
      <c r="E12" s="129"/>
      <c r="F12" s="128" t="s">
        <v>145</v>
      </c>
      <c r="G12" s="128"/>
      <c r="H12" s="128" t="s">
        <v>92</v>
      </c>
      <c r="I12" s="128"/>
      <c r="J12" s="128" t="s">
        <v>93</v>
      </c>
      <c r="K12" s="128"/>
    </row>
    <row r="13" spans="1:11" ht="12.75">
      <c r="A13" s="127"/>
      <c r="B13" s="127"/>
      <c r="C13" s="128"/>
      <c r="D13" s="129"/>
      <c r="E13" s="129"/>
      <c r="F13" s="67" t="s">
        <v>142</v>
      </c>
      <c r="G13" s="67" t="s">
        <v>143</v>
      </c>
      <c r="H13" s="67" t="s">
        <v>142</v>
      </c>
      <c r="I13" s="67" t="s">
        <v>143</v>
      </c>
      <c r="J13" s="67" t="s">
        <v>142</v>
      </c>
      <c r="K13" s="67" t="s">
        <v>143</v>
      </c>
    </row>
    <row r="14" spans="1:11" ht="11.25" customHeight="1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</row>
    <row r="15" spans="1:11" ht="12.75">
      <c r="A15" s="17" t="s">
        <v>146</v>
      </c>
      <c r="B15" s="67" t="s">
        <v>101</v>
      </c>
      <c r="C15" s="69">
        <f aca="true" t="shared" si="0" ref="C15:C34">D15+E15</f>
        <v>0</v>
      </c>
      <c r="D15" s="69">
        <f aca="true" t="shared" si="1" ref="D15:D34">F15+H15+J15</f>
        <v>0</v>
      </c>
      <c r="E15" s="69">
        <f aca="true" t="shared" si="2" ref="E15:E34">G15+I15+K15</f>
        <v>0</v>
      </c>
      <c r="F15" s="17">
        <v>0</v>
      </c>
      <c r="G15" s="17">
        <v>0</v>
      </c>
      <c r="H15" s="17"/>
      <c r="I15" s="17"/>
      <c r="J15" s="17"/>
      <c r="K15" s="17"/>
    </row>
    <row r="16" spans="1:11" ht="12.75">
      <c r="A16" s="17" t="s">
        <v>147</v>
      </c>
      <c r="B16" s="67" t="s">
        <v>148</v>
      </c>
      <c r="C16" s="69">
        <f t="shared" si="0"/>
        <v>0</v>
      </c>
      <c r="D16" s="69">
        <f t="shared" si="1"/>
        <v>0</v>
      </c>
      <c r="E16" s="69">
        <f t="shared" si="2"/>
        <v>0</v>
      </c>
      <c r="F16" s="17">
        <v>0</v>
      </c>
      <c r="G16" s="17">
        <v>0</v>
      </c>
      <c r="H16" s="17"/>
      <c r="I16" s="17"/>
      <c r="J16" s="17"/>
      <c r="K16" s="17"/>
    </row>
    <row r="17" spans="1:11" ht="12.75">
      <c r="A17" s="17" t="s">
        <v>149</v>
      </c>
      <c r="B17" s="67" t="s">
        <v>150</v>
      </c>
      <c r="C17" s="69">
        <f t="shared" si="0"/>
        <v>0</v>
      </c>
      <c r="D17" s="69">
        <f t="shared" si="1"/>
        <v>0</v>
      </c>
      <c r="E17" s="69">
        <f t="shared" si="2"/>
        <v>0</v>
      </c>
      <c r="F17" s="17">
        <v>0</v>
      </c>
      <c r="G17" s="17">
        <v>0</v>
      </c>
      <c r="H17" s="17"/>
      <c r="I17" s="17"/>
      <c r="J17" s="17"/>
      <c r="K17" s="17"/>
    </row>
    <row r="18" spans="1:11" ht="12.75">
      <c r="A18" s="17" t="s">
        <v>151</v>
      </c>
      <c r="B18" s="67" t="s">
        <v>108</v>
      </c>
      <c r="C18" s="69">
        <f t="shared" si="0"/>
        <v>0</v>
      </c>
      <c r="D18" s="69">
        <f t="shared" si="1"/>
        <v>0</v>
      </c>
      <c r="E18" s="69">
        <f t="shared" si="2"/>
        <v>0</v>
      </c>
      <c r="F18" s="17">
        <v>0</v>
      </c>
      <c r="G18" s="17">
        <v>0</v>
      </c>
      <c r="H18" s="17"/>
      <c r="I18" s="17"/>
      <c r="J18" s="17"/>
      <c r="K18" s="17"/>
    </row>
    <row r="19" spans="1:11" s="70" customFormat="1" ht="12.75">
      <c r="A19" s="17" t="s">
        <v>152</v>
      </c>
      <c r="B19" s="67" t="s">
        <v>153</v>
      </c>
      <c r="C19" s="69">
        <f t="shared" si="0"/>
        <v>0</v>
      </c>
      <c r="D19" s="69">
        <f t="shared" si="1"/>
        <v>0</v>
      </c>
      <c r="E19" s="69">
        <f t="shared" si="2"/>
        <v>0</v>
      </c>
      <c r="F19" s="17">
        <v>0</v>
      </c>
      <c r="G19" s="17">
        <v>0</v>
      </c>
      <c r="H19" s="17"/>
      <c r="I19" s="17"/>
      <c r="J19" s="17"/>
      <c r="K19" s="17"/>
    </row>
    <row r="20" spans="1:11" ht="12.75">
      <c r="A20" s="17" t="s">
        <v>154</v>
      </c>
      <c r="B20" s="67" t="s">
        <v>112</v>
      </c>
      <c r="C20" s="69">
        <f t="shared" si="0"/>
        <v>0</v>
      </c>
      <c r="D20" s="69">
        <f t="shared" si="1"/>
        <v>0</v>
      </c>
      <c r="E20" s="69">
        <f t="shared" si="2"/>
        <v>0</v>
      </c>
      <c r="F20" s="17">
        <v>0</v>
      </c>
      <c r="G20" s="17">
        <v>0</v>
      </c>
      <c r="H20" s="17"/>
      <c r="I20" s="17"/>
      <c r="J20" s="17"/>
      <c r="K20" s="17"/>
    </row>
    <row r="21" spans="1:11" ht="25.5">
      <c r="A21" s="17" t="s">
        <v>155</v>
      </c>
      <c r="B21" s="71" t="s">
        <v>156</v>
      </c>
      <c r="C21" s="69">
        <f t="shared" si="0"/>
        <v>0</v>
      </c>
      <c r="D21" s="69">
        <f t="shared" si="1"/>
        <v>0</v>
      </c>
      <c r="E21" s="69">
        <f t="shared" si="2"/>
        <v>0</v>
      </c>
      <c r="F21" s="17">
        <v>0</v>
      </c>
      <c r="G21" s="17">
        <v>0</v>
      </c>
      <c r="H21" s="17"/>
      <c r="I21" s="17"/>
      <c r="J21" s="17"/>
      <c r="K21" s="17"/>
    </row>
    <row r="22" spans="1:11" ht="25.5">
      <c r="A22" s="17" t="s">
        <v>157</v>
      </c>
      <c r="B22" s="71" t="s">
        <v>158</v>
      </c>
      <c r="C22" s="69">
        <f t="shared" si="0"/>
        <v>0</v>
      </c>
      <c r="D22" s="69">
        <f t="shared" si="1"/>
        <v>0</v>
      </c>
      <c r="E22" s="69">
        <f t="shared" si="2"/>
        <v>0</v>
      </c>
      <c r="F22" s="17">
        <v>0</v>
      </c>
      <c r="G22" s="17">
        <v>0</v>
      </c>
      <c r="H22" s="17"/>
      <c r="I22" s="17"/>
      <c r="J22" s="17"/>
      <c r="K22" s="17"/>
    </row>
    <row r="23" spans="1:11" ht="25.5">
      <c r="A23" s="17" t="s">
        <v>159</v>
      </c>
      <c r="B23" s="71" t="s">
        <v>160</v>
      </c>
      <c r="C23" s="69">
        <f t="shared" si="0"/>
        <v>0</v>
      </c>
      <c r="D23" s="69">
        <f t="shared" si="1"/>
        <v>0</v>
      </c>
      <c r="E23" s="69">
        <f t="shared" si="2"/>
        <v>0</v>
      </c>
      <c r="F23" s="17">
        <v>0</v>
      </c>
      <c r="G23" s="17">
        <v>0</v>
      </c>
      <c r="H23" s="17"/>
      <c r="I23" s="17"/>
      <c r="J23" s="17"/>
      <c r="K23" s="17"/>
    </row>
    <row r="24" spans="1:11" ht="12.75">
      <c r="A24" s="17" t="s">
        <v>161</v>
      </c>
      <c r="B24" s="67" t="s">
        <v>162</v>
      </c>
      <c r="C24" s="69">
        <f t="shared" si="0"/>
        <v>0</v>
      </c>
      <c r="D24" s="69">
        <f t="shared" si="1"/>
        <v>0</v>
      </c>
      <c r="E24" s="69">
        <f t="shared" si="2"/>
        <v>0</v>
      </c>
      <c r="F24" s="17">
        <v>0</v>
      </c>
      <c r="G24" s="17">
        <v>0</v>
      </c>
      <c r="H24" s="17"/>
      <c r="I24" s="17"/>
      <c r="J24" s="17"/>
      <c r="K24" s="17"/>
    </row>
    <row r="25" spans="1:11" ht="12.75">
      <c r="A25" s="17" t="s">
        <v>163</v>
      </c>
      <c r="B25" s="67" t="s">
        <v>117</v>
      </c>
      <c r="C25" s="69">
        <f t="shared" si="0"/>
        <v>0</v>
      </c>
      <c r="D25" s="69">
        <f t="shared" si="1"/>
        <v>0</v>
      </c>
      <c r="E25" s="69">
        <f t="shared" si="2"/>
        <v>0</v>
      </c>
      <c r="F25" s="17">
        <v>0</v>
      </c>
      <c r="G25" s="17">
        <v>0</v>
      </c>
      <c r="H25" s="17"/>
      <c r="I25" s="17"/>
      <c r="J25" s="17"/>
      <c r="K25" s="17"/>
    </row>
    <row r="26" spans="1:11" ht="12.75">
      <c r="A26" s="17" t="s">
        <v>164</v>
      </c>
      <c r="B26" s="67" t="s">
        <v>118</v>
      </c>
      <c r="C26" s="69">
        <f t="shared" si="0"/>
        <v>0</v>
      </c>
      <c r="D26" s="69">
        <f t="shared" si="1"/>
        <v>0</v>
      </c>
      <c r="E26" s="69">
        <f t="shared" si="2"/>
        <v>0</v>
      </c>
      <c r="F26" s="17">
        <v>0</v>
      </c>
      <c r="G26" s="17">
        <v>0</v>
      </c>
      <c r="H26" s="17"/>
      <c r="I26" s="17"/>
      <c r="J26" s="17"/>
      <c r="K26" s="17"/>
    </row>
    <row r="27" spans="1:11" ht="12.75">
      <c r="A27" s="17" t="s">
        <v>165</v>
      </c>
      <c r="B27" s="67" t="s">
        <v>166</v>
      </c>
      <c r="C27" s="69">
        <f t="shared" si="0"/>
        <v>0</v>
      </c>
      <c r="D27" s="69">
        <f t="shared" si="1"/>
        <v>0</v>
      </c>
      <c r="E27" s="69">
        <f t="shared" si="2"/>
        <v>0</v>
      </c>
      <c r="F27" s="17">
        <v>0</v>
      </c>
      <c r="G27" s="17">
        <v>0</v>
      </c>
      <c r="H27" s="17"/>
      <c r="I27" s="17"/>
      <c r="J27" s="17"/>
      <c r="K27" s="17"/>
    </row>
    <row r="28" spans="1:11" ht="12.75">
      <c r="A28" s="17" t="s">
        <v>167</v>
      </c>
      <c r="B28" s="67" t="s">
        <v>120</v>
      </c>
      <c r="C28" s="69">
        <f t="shared" si="0"/>
        <v>0</v>
      </c>
      <c r="D28" s="69">
        <f t="shared" si="1"/>
        <v>0</v>
      </c>
      <c r="E28" s="69">
        <f t="shared" si="2"/>
        <v>0</v>
      </c>
      <c r="F28" s="17">
        <v>0</v>
      </c>
      <c r="G28" s="17">
        <v>0</v>
      </c>
      <c r="H28" s="17"/>
      <c r="I28" s="17"/>
      <c r="J28" s="17"/>
      <c r="K28" s="17"/>
    </row>
    <row r="29" spans="1:11" ht="12.75">
      <c r="A29" s="17" t="s">
        <v>168</v>
      </c>
      <c r="B29" s="67" t="s">
        <v>169</v>
      </c>
      <c r="C29" s="69">
        <f t="shared" si="0"/>
        <v>0</v>
      </c>
      <c r="D29" s="69">
        <f t="shared" si="1"/>
        <v>0</v>
      </c>
      <c r="E29" s="69">
        <f t="shared" si="2"/>
        <v>0</v>
      </c>
      <c r="F29" s="17">
        <v>0</v>
      </c>
      <c r="G29" s="17">
        <v>0</v>
      </c>
      <c r="H29" s="17"/>
      <c r="I29" s="17"/>
      <c r="J29" s="17"/>
      <c r="K29" s="17"/>
    </row>
    <row r="30" spans="1:11" ht="12.75">
      <c r="A30" s="17" t="s">
        <v>170</v>
      </c>
      <c r="B30" s="67" t="s">
        <v>124</v>
      </c>
      <c r="C30" s="69">
        <f t="shared" si="0"/>
        <v>0</v>
      </c>
      <c r="D30" s="69">
        <f t="shared" si="1"/>
        <v>0</v>
      </c>
      <c r="E30" s="69">
        <f t="shared" si="2"/>
        <v>0</v>
      </c>
      <c r="F30" s="17">
        <v>0</v>
      </c>
      <c r="G30" s="17">
        <v>0</v>
      </c>
      <c r="H30" s="17"/>
      <c r="I30" s="17"/>
      <c r="J30" s="17"/>
      <c r="K30" s="17"/>
    </row>
    <row r="31" spans="1:11" ht="12.75">
      <c r="A31" s="17" t="s">
        <v>171</v>
      </c>
      <c r="B31" s="72" t="s">
        <v>125</v>
      </c>
      <c r="C31" s="69">
        <f t="shared" si="0"/>
        <v>0</v>
      </c>
      <c r="D31" s="69">
        <f t="shared" si="1"/>
        <v>0</v>
      </c>
      <c r="E31" s="69">
        <f t="shared" si="2"/>
        <v>0</v>
      </c>
      <c r="F31" s="17">
        <v>0</v>
      </c>
      <c r="G31" s="17">
        <v>0</v>
      </c>
      <c r="H31" s="17"/>
      <c r="I31" s="17"/>
      <c r="J31" s="17"/>
      <c r="K31" s="17"/>
    </row>
    <row r="32" spans="1:11" ht="12.75">
      <c r="A32" s="17" t="s">
        <v>172</v>
      </c>
      <c r="B32" s="67" t="s">
        <v>126</v>
      </c>
      <c r="C32" s="69">
        <f t="shared" si="0"/>
        <v>0</v>
      </c>
      <c r="D32" s="69">
        <f t="shared" si="1"/>
        <v>0</v>
      </c>
      <c r="E32" s="69">
        <f t="shared" si="2"/>
        <v>0</v>
      </c>
      <c r="F32" s="17">
        <v>0</v>
      </c>
      <c r="G32" s="17">
        <v>0</v>
      </c>
      <c r="H32" s="17"/>
      <c r="I32" s="17"/>
      <c r="J32" s="17"/>
      <c r="K32" s="17"/>
    </row>
    <row r="33" spans="1:11" ht="12.75">
      <c r="A33" s="17" t="s">
        <v>173</v>
      </c>
      <c r="B33" s="67" t="s">
        <v>127</v>
      </c>
      <c r="C33" s="69">
        <f t="shared" si="0"/>
        <v>0</v>
      </c>
      <c r="D33" s="69">
        <f t="shared" si="1"/>
        <v>0</v>
      </c>
      <c r="E33" s="69">
        <f t="shared" si="2"/>
        <v>0</v>
      </c>
      <c r="F33" s="17">
        <v>0</v>
      </c>
      <c r="G33" s="17">
        <v>0</v>
      </c>
      <c r="H33" s="17"/>
      <c r="I33" s="17"/>
      <c r="J33" s="17"/>
      <c r="K33" s="17"/>
    </row>
    <row r="34" spans="1:11" ht="25.5">
      <c r="A34" s="17"/>
      <c r="B34" s="71" t="s">
        <v>174</v>
      </c>
      <c r="C34" s="69">
        <f t="shared" si="0"/>
        <v>0</v>
      </c>
      <c r="D34" s="69">
        <f t="shared" si="1"/>
        <v>0</v>
      </c>
      <c r="E34" s="69">
        <f t="shared" si="2"/>
        <v>0</v>
      </c>
      <c r="F34" s="17">
        <v>0</v>
      </c>
      <c r="G34" s="17">
        <v>0</v>
      </c>
      <c r="H34" s="17"/>
      <c r="I34" s="17"/>
      <c r="J34" s="17"/>
      <c r="K34" s="17"/>
    </row>
    <row r="35" spans="1:11" ht="12.75">
      <c r="A35" s="69"/>
      <c r="B35" s="69" t="s">
        <v>128</v>
      </c>
      <c r="C35" s="73">
        <f aca="true" t="shared" si="3" ref="C35:K35">SUM(C15:C33)</f>
        <v>0</v>
      </c>
      <c r="D35" s="73">
        <f t="shared" si="3"/>
        <v>0</v>
      </c>
      <c r="E35" s="73">
        <f t="shared" si="3"/>
        <v>0</v>
      </c>
      <c r="F35" s="73">
        <f t="shared" si="3"/>
        <v>0</v>
      </c>
      <c r="G35" s="73">
        <f t="shared" si="3"/>
        <v>0</v>
      </c>
      <c r="H35" s="73">
        <f t="shared" si="3"/>
        <v>0</v>
      </c>
      <c r="I35" s="73">
        <f t="shared" si="3"/>
        <v>0</v>
      </c>
      <c r="J35" s="73">
        <f t="shared" si="3"/>
        <v>0</v>
      </c>
      <c r="K35" s="73">
        <f t="shared" si="3"/>
        <v>0</v>
      </c>
    </row>
    <row r="36" spans="1:10" ht="12.75">
      <c r="A36" s="70"/>
      <c r="B36" s="74"/>
      <c r="C36" s="74"/>
      <c r="D36" s="75"/>
      <c r="E36" s="75"/>
      <c r="F36" s="75"/>
      <c r="G36" s="75"/>
      <c r="H36" s="75"/>
      <c r="I36" s="75"/>
      <c r="J36" s="75"/>
    </row>
    <row r="37" spans="1:3" ht="12.75">
      <c r="A37" s="70"/>
      <c r="B37" s="74"/>
      <c r="C37" s="74"/>
    </row>
    <row r="38" spans="1:8" ht="12.75">
      <c r="A38" s="76"/>
      <c r="F38" s="77"/>
      <c r="G38" s="77"/>
      <c r="H38" s="78"/>
    </row>
    <row r="39" spans="1:8" ht="12.75">
      <c r="A39" s="79"/>
      <c r="H39" s="79"/>
    </row>
    <row r="40" spans="1:8" ht="12.75">
      <c r="A40" s="78" t="s">
        <v>175</v>
      </c>
      <c r="H40" s="80" t="s">
        <v>176</v>
      </c>
    </row>
  </sheetData>
  <sheetProtection/>
  <mergeCells count="11">
    <mergeCell ref="B9:B13"/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  <mergeCell ref="J12:K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Pismennaya.IA</cp:lastModifiedBy>
  <cp:lastPrinted>2016-02-25T07:45:59Z</cp:lastPrinted>
  <dcterms:created xsi:type="dcterms:W3CDTF">2016-02-08T07:42:54Z</dcterms:created>
  <dcterms:modified xsi:type="dcterms:W3CDTF">2018-12-07T12:25:43Z</dcterms:modified>
  <cp:category/>
  <cp:version/>
  <cp:contentType/>
  <cp:contentStatus/>
</cp:coreProperties>
</file>