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H21" i="4"/>
  <c r="I21"/>
  <c r="J21"/>
  <c r="K21"/>
  <c r="L21"/>
  <c r="M21"/>
  <c r="N21"/>
  <c r="O21"/>
  <c r="P21"/>
  <c r="Q21"/>
  <c r="R21"/>
  <c r="G21"/>
  <c r="H21" i="2"/>
  <c r="I21"/>
  <c r="J21"/>
  <c r="K21"/>
  <c r="L21"/>
  <c r="M21"/>
  <c r="N21"/>
  <c r="O21"/>
  <c r="P21"/>
  <c r="Q21"/>
  <c r="R21"/>
  <c r="G21"/>
  <c r="G21" i="3" s="1"/>
  <c r="H20" i="4"/>
  <c r="I20"/>
  <c r="J20"/>
  <c r="K20"/>
  <c r="L20"/>
  <c r="M20"/>
  <c r="N20"/>
  <c r="O20"/>
  <c r="P20"/>
  <c r="Q20"/>
  <c r="R20"/>
  <c r="G20"/>
  <c r="H20" i="2"/>
  <c r="I20"/>
  <c r="J20"/>
  <c r="K20"/>
  <c r="L20"/>
  <c r="M20"/>
  <c r="N20"/>
  <c r="O20"/>
  <c r="P20"/>
  <c r="Q20"/>
  <c r="R20"/>
  <c r="G20"/>
  <c r="F43" i="7"/>
  <c r="G43"/>
  <c r="H43"/>
  <c r="I43"/>
  <c r="J43"/>
  <c r="K43"/>
  <c r="L43"/>
  <c r="M43"/>
  <c r="N43"/>
  <c r="O43"/>
  <c r="P43"/>
  <c r="Q43"/>
  <c r="H21" i="3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4"/>
  <c r="H44"/>
  <c r="I44"/>
  <c r="J44"/>
  <c r="K44"/>
  <c r="L44"/>
  <c r="M44"/>
  <c r="N44"/>
  <c r="O44"/>
  <c r="P44"/>
  <c r="Q44"/>
  <c r="R44"/>
  <c r="G45"/>
  <c r="H45"/>
  <c r="I45"/>
  <c r="J45"/>
  <c r="K45"/>
  <c r="L45"/>
  <c r="M45"/>
  <c r="N45"/>
  <c r="O45"/>
  <c r="P45"/>
  <c r="Q45"/>
  <c r="R45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E44" i="4"/>
  <c r="F44"/>
  <c r="E44" i="2"/>
  <c r="F44"/>
  <c r="E43" i="4"/>
  <c r="F43"/>
  <c r="E43" i="2"/>
  <c r="F43"/>
  <c r="R20" i="3" l="1"/>
  <c r="P20"/>
  <c r="N20"/>
  <c r="L20"/>
  <c r="J20"/>
  <c r="H20"/>
  <c r="Q20"/>
  <c r="O20"/>
  <c r="M20"/>
  <c r="K20"/>
  <c r="I20"/>
  <c r="G20"/>
  <c r="D44" i="2"/>
  <c r="F44" i="3"/>
  <c r="D44" i="4"/>
  <c r="E44" i="3"/>
  <c r="D43" i="2"/>
  <c r="D43" i="4"/>
  <c r="E43" i="3"/>
  <c r="F43"/>
  <c r="H49" i="4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H49" i="2"/>
  <c r="I49"/>
  <c r="J49"/>
  <c r="K49"/>
  <c r="L49"/>
  <c r="M49"/>
  <c r="N49"/>
  <c r="O49"/>
  <c r="P49"/>
  <c r="Q49"/>
  <c r="R49"/>
  <c r="G49"/>
  <c r="H50"/>
  <c r="I50"/>
  <c r="J50"/>
  <c r="K50"/>
  <c r="L50"/>
  <c r="M50"/>
  <c r="N50"/>
  <c r="O50"/>
  <c r="P50"/>
  <c r="Q50"/>
  <c r="R50"/>
  <c r="G50"/>
  <c r="G47" i="4"/>
  <c r="H47"/>
  <c r="I47"/>
  <c r="J47"/>
  <c r="K47"/>
  <c r="L47"/>
  <c r="M47"/>
  <c r="N47"/>
  <c r="O47"/>
  <c r="P47"/>
  <c r="Q47"/>
  <c r="R47"/>
  <c r="D44" i="3" l="1"/>
  <c r="D43"/>
  <c r="E50" i="4"/>
  <c r="E50" i="2"/>
  <c r="Q50" i="3"/>
  <c r="O50"/>
  <c r="M50"/>
  <c r="K50"/>
  <c r="I50"/>
  <c r="R50"/>
  <c r="P50"/>
  <c r="N50"/>
  <c r="L50"/>
  <c r="J50"/>
  <c r="H50"/>
  <c r="F50" i="2"/>
  <c r="F50" i="4"/>
  <c r="G50" i="3"/>
  <c r="H47" i="2"/>
  <c r="I47"/>
  <c r="J47"/>
  <c r="K47"/>
  <c r="L47"/>
  <c r="M47"/>
  <c r="N47"/>
  <c r="O47"/>
  <c r="P47"/>
  <c r="Q47"/>
  <c r="R47"/>
  <c r="G47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D50" l="1"/>
  <c r="D50" i="2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5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5"/>
  <c r="E21"/>
  <c r="F50" i="3"/>
  <c r="E50"/>
  <c r="N48" i="2"/>
  <c r="N46" s="1"/>
  <c r="M48"/>
  <c r="M46" l="1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9" i="3" l="1"/>
  <c r="M49"/>
  <c r="N48" i="4"/>
  <c r="M48"/>
  <c r="N47" i="3"/>
  <c r="M47"/>
  <c r="M43" i="5"/>
  <c r="L43"/>
  <c r="L43" i="6"/>
  <c r="M43"/>
  <c r="E47" i="2"/>
  <c r="E47" i="4"/>
  <c r="L47" i="3"/>
  <c r="G48" i="2"/>
  <c r="H48"/>
  <c r="I48"/>
  <c r="J48"/>
  <c r="K48"/>
  <c r="L48"/>
  <c r="O48"/>
  <c r="P48"/>
  <c r="Q48"/>
  <c r="R48"/>
  <c r="G48" i="4"/>
  <c r="H48"/>
  <c r="I48"/>
  <c r="J48"/>
  <c r="K48"/>
  <c r="L48"/>
  <c r="O48"/>
  <c r="P48"/>
  <c r="Q48"/>
  <c r="R48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50" i="3"/>
  <c r="C22" i="7"/>
  <c r="N48" i="3" l="1"/>
  <c r="N46" s="1"/>
  <c r="N46" i="4"/>
  <c r="Q46"/>
  <c r="O46"/>
  <c r="K46"/>
  <c r="I46"/>
  <c r="G46"/>
  <c r="M48" i="3"/>
  <c r="M46" s="1"/>
  <c r="M46" i="4"/>
  <c r="R46"/>
  <c r="P46"/>
  <c r="L46"/>
  <c r="J46"/>
  <c r="H46"/>
  <c r="F20"/>
  <c r="E20"/>
  <c r="E20" i="2"/>
  <c r="F20"/>
  <c r="F49" i="4"/>
  <c r="F48"/>
  <c r="F48" i="2"/>
  <c r="E49"/>
  <c r="H46"/>
  <c r="H47" i="3"/>
  <c r="F47" i="4"/>
  <c r="D47" s="1"/>
  <c r="E49"/>
  <c r="E48"/>
  <c r="R46" i="2"/>
  <c r="F49"/>
  <c r="E48"/>
  <c r="F47"/>
  <c r="D23" i="4"/>
  <c r="E42" i="3"/>
  <c r="E39"/>
  <c r="E37"/>
  <c r="E36"/>
  <c r="E33"/>
  <c r="F45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5"/>
  <c r="E41"/>
  <c r="E40"/>
  <c r="E38"/>
  <c r="E35"/>
  <c r="E34"/>
  <c r="E32"/>
  <c r="E31"/>
  <c r="E30"/>
  <c r="E29"/>
  <c r="E28"/>
  <c r="E27"/>
  <c r="D27" s="1"/>
  <c r="E26"/>
  <c r="E25"/>
  <c r="E24"/>
  <c r="E23"/>
  <c r="E22"/>
  <c r="E21"/>
  <c r="P46" i="2"/>
  <c r="L46"/>
  <c r="J46"/>
  <c r="Q46"/>
  <c r="O46"/>
  <c r="K46"/>
  <c r="I46"/>
  <c r="G46"/>
  <c r="I49" i="3"/>
  <c r="C20" i="6"/>
  <c r="Q49" i="3"/>
  <c r="K49"/>
  <c r="R47"/>
  <c r="P49"/>
  <c r="D40" i="4"/>
  <c r="D25"/>
  <c r="C42" i="7"/>
  <c r="C21"/>
  <c r="G47" i="3"/>
  <c r="E20" i="5"/>
  <c r="P47" i="3"/>
  <c r="J47"/>
  <c r="D31" i="2"/>
  <c r="L49" i="3"/>
  <c r="J49"/>
  <c r="Q47"/>
  <c r="O47"/>
  <c r="K47"/>
  <c r="I47"/>
  <c r="D39" i="4"/>
  <c r="C30" i="7"/>
  <c r="H48" i="3"/>
  <c r="C37" i="7"/>
  <c r="C32"/>
  <c r="C28"/>
  <c r="C25"/>
  <c r="D35" i="5"/>
  <c r="D22"/>
  <c r="I43"/>
  <c r="C23" i="6"/>
  <c r="C35" i="7"/>
  <c r="C34"/>
  <c r="C33"/>
  <c r="C29"/>
  <c r="C23"/>
  <c r="D20" i="5"/>
  <c r="H49" i="3"/>
  <c r="Q43" i="5"/>
  <c r="O43"/>
  <c r="G43"/>
  <c r="C39" i="6"/>
  <c r="E38" i="5"/>
  <c r="E32"/>
  <c r="E26"/>
  <c r="E25"/>
  <c r="C21" i="6"/>
  <c r="P43" i="5"/>
  <c r="G49" i="3"/>
  <c r="C40" i="7"/>
  <c r="D43"/>
  <c r="E37" i="5"/>
  <c r="E34"/>
  <c r="D24"/>
  <c r="E23"/>
  <c r="D23"/>
  <c r="C20" i="7"/>
  <c r="E40" i="5"/>
  <c r="E43" i="6"/>
  <c r="E21" i="5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9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8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49" i="3"/>
  <c r="J43" i="5"/>
  <c r="F43"/>
  <c r="D35" i="4"/>
  <c r="D32"/>
  <c r="D31"/>
  <c r="N43" i="5"/>
  <c r="H43"/>
  <c r="R48" i="3"/>
  <c r="P48"/>
  <c r="L48"/>
  <c r="J48"/>
  <c r="G48"/>
  <c r="Q48"/>
  <c r="K48"/>
  <c r="I48"/>
  <c r="D37" i="4"/>
  <c r="D34"/>
  <c r="D29"/>
  <c r="D28"/>
  <c r="D27"/>
  <c r="D38" i="2"/>
  <c r="D45"/>
  <c r="D34"/>
  <c r="D28"/>
  <c r="D24"/>
  <c r="D24" i="4"/>
  <c r="D35" i="2"/>
  <c r="D41" i="4"/>
  <c r="D38"/>
  <c r="D26"/>
  <c r="D32" i="2"/>
  <c r="D25"/>
  <c r="D42" i="4"/>
  <c r="D30"/>
  <c r="D36" i="2"/>
  <c r="D26"/>
  <c r="D45" i="4"/>
  <c r="D21"/>
  <c r="D36"/>
  <c r="D33"/>
  <c r="D22"/>
  <c r="O11" i="5" l="1"/>
  <c r="D22" i="3"/>
  <c r="D21"/>
  <c r="D31"/>
  <c r="D29"/>
  <c r="D28"/>
  <c r="C30" i="5"/>
  <c r="D49" i="2"/>
  <c r="D39" i="3"/>
  <c r="C20" i="5"/>
  <c r="F46" i="2"/>
  <c r="D45" i="3"/>
  <c r="F20"/>
  <c r="E46" i="2"/>
  <c r="E48" i="3"/>
  <c r="E20"/>
  <c r="F49"/>
  <c r="D37"/>
  <c r="E49"/>
  <c r="F48"/>
  <c r="E47"/>
  <c r="F47"/>
  <c r="D35"/>
  <c r="E46" i="4"/>
  <c r="F46"/>
  <c r="D33" i="3"/>
  <c r="D32"/>
  <c r="C36" i="5"/>
  <c r="C41"/>
  <c r="D30" i="3"/>
  <c r="D48" i="4"/>
  <c r="D23" i="3"/>
  <c r="D47" i="2"/>
  <c r="D48"/>
  <c r="C35" i="5"/>
  <c r="C38"/>
  <c r="C23"/>
  <c r="C40"/>
  <c r="C37"/>
  <c r="C25"/>
  <c r="H46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6" i="3"/>
  <c r="I46"/>
  <c r="O46"/>
  <c r="L46"/>
  <c r="C28" i="5"/>
  <c r="D40" i="3"/>
  <c r="J46"/>
  <c r="D43" i="5"/>
  <c r="D25" i="3"/>
  <c r="D34"/>
  <c r="D38"/>
  <c r="D36"/>
  <c r="C43" i="7"/>
  <c r="R46" i="3"/>
  <c r="E43" i="5"/>
  <c r="D49" i="4"/>
  <c r="K46" i="3"/>
  <c r="G46"/>
  <c r="P46"/>
  <c r="E46" l="1"/>
  <c r="F46"/>
  <c r="D47"/>
  <c r="D49"/>
  <c r="D20"/>
  <c r="C43" i="5"/>
  <c r="D46" i="4"/>
  <c r="D48" i="3"/>
  <c r="D46" i="2"/>
  <c r="D46" i="3" l="1"/>
</calcChain>
</file>

<file path=xl/sharedStrings.xml><?xml version="1.0" encoding="utf-8"?>
<sst xmlns="http://schemas.openxmlformats.org/spreadsheetml/2006/main" count="582" uniqueCount="131">
  <si>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</si>
  <si>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</si>
  <si>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</si>
  <si>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</si>
  <si>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</si>
  <si>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</si>
  <si>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</si>
  <si>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</si>
  <si>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</si>
  <si>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</si>
  <si>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</si>
  <si>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</si>
  <si>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</si>
  <si>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</si>
  <si>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</si>
  <si>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</si>
  <si>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</si>
  <si>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</si>
  <si>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</si>
  <si>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</si>
  <si>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</si>
  <si>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</si>
  <si>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</si>
  <si>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</si>
  <si>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</si>
  <si>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</si>
  <si>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</si>
  <si>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</si>
  <si>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</si>
  <si>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</si>
  <si>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</si>
  <si>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</si>
  <si>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</si>
  <si>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</si>
  <si>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</si>
  <si>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</si>
  <si>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</si>
  <si>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</si>
  <si>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</si>
  <si>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</si>
  <si>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</si>
  <si>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</si>
  <si>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</si>
  <si>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</si>
  <si>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</si>
  <si>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</si>
  <si>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</si>
  <si>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</si>
  <si>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</si>
  <si>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</si>
  <si>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</si>
  <si>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</si>
  <si>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</si>
  <si>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</si>
  <si>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</si>
  <si>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</si>
  <si>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</si>
  <si>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</si>
  <si>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</si>
  <si>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</si>
  <si>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</si>
  <si>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</si>
  <si>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</si>
  <si>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</si>
  <si>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</si>
  <si>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</si>
  <si>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</si>
  <si>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</si>
  <si>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</si>
  <si>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</si>
  <si>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</si>
  <si>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</si>
  <si>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</si>
  <si>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</si>
  <si>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</si>
  <si>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</si>
  <si>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</si>
  <si>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</si>
  <si>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</si>
  <si>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</si>
  <si>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</si>
  <si>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</si>
  <si>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</si>
  <si>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</si>
  <si>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</si>
  <si>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</si>
  <si>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</si>
  <si>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</si>
  <si>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</si>
  <si>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</si>
  <si>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</si>
  <si>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</si>
  <si>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</si>
  <si>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</si>
  <si>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</si>
  <si>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</si>
  <si>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</si>
  <si>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</si>
  <si>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</si>
  <si>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</si>
  <si>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</si>
  <si>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</si>
  <si>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</si>
  <si>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</si>
  <si>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</si>
  <si>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</si>
  <si>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</si>
  <si>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</si>
  <si>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</si>
  <si>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</si>
  <si>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</si>
  <si>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</si>
  <si>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</si>
  <si>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</si>
  <si>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</si>
  <si>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2025  года</t>
  </si>
  <si>
    <t>062</t>
  </si>
  <si>
    <t>ГОАУЗ "МОМЦ"</t>
  </si>
  <si>
    <t>033</t>
  </si>
  <si>
    <t>ГОБУЗ МОДКБ</t>
  </si>
  <si>
    <t>из стр.1 ГОБУЗ "Апатитско-Кировская ЦГБ"</t>
  </si>
  <si>
    <t>из стр.1 ГОБУЗ "Кандалакшская ЦРБ"</t>
  </si>
  <si>
    <t>из стр.1 ГОБУЗ "Кольская ЦРБ"</t>
  </si>
  <si>
    <t>из стр.1 ГОБУЗ "Ловозерская ЦРБ"</t>
  </si>
  <si>
    <t>из стр.1 ГОАУЗ "Мончегорская ЦРБ"</t>
  </si>
  <si>
    <t>из стр.1 ГОБУЗ "Оленегорская ЦГБ"</t>
  </si>
  <si>
    <t>из стр.1 ГОБУЗ "Печенгская ЦРБ"</t>
  </si>
  <si>
    <t>из стр.1 ГОБУЗ "ЦРБ ЗАТО г.Североморск"</t>
  </si>
  <si>
    <t>01 октября 2025 года</t>
  </si>
  <si>
    <t>01 октября</t>
  </si>
  <si>
    <t>ГОБУЗ "МОКБ" - итого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</si>
</sst>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22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23" fillId="27" borderId="10" xfId="0" applyNumberFormat="1" applyFont="1" applyFill="1" applyBorder="1" applyAlignment="1">
      <alignment vertical="center"/>
    </xf>
    <xf numFmtId="3" fontId="27" fillId="27" borderId="10" xfId="0" applyNumberFormat="1" applyFont="1" applyFill="1" applyBorder="1" applyAlignment="1">
      <alignment vertical="center"/>
    </xf>
    <xf numFmtId="3" fontId="28" fillId="27" borderId="10" xfId="0" applyNumberFormat="1" applyFont="1" applyFill="1" applyBorder="1" applyAlignment="1">
      <alignment vertical="center"/>
    </xf>
    <xf numFmtId="1" fontId="23" fillId="29" borderId="10" xfId="0" applyNumberFormat="1" applyFont="1" applyFill="1" applyBorder="1" applyAlignment="1">
      <alignment vertical="center"/>
    </xf>
    <xf numFmtId="3" fontId="27" fillId="29" borderId="10" xfId="0" applyNumberFormat="1" applyFont="1" applyFill="1" applyBorder="1" applyAlignment="1">
      <alignment vertical="center"/>
    </xf>
    <xf numFmtId="3" fontId="28" fillId="29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/>
    <xf numFmtId="0" fontId="28" fillId="0" borderId="10" xfId="0" applyFont="1" applyFill="1" applyBorder="1" applyAlignment="1">
      <alignment vertical="center"/>
    </xf>
    <xf numFmtId="0" fontId="28" fillId="0" borderId="10" xfId="0" applyFont="1" applyBorder="1" applyAlignment="1">
      <alignment vertical="center"/>
    </xf>
    <xf numFmtId="3" fontId="24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27" borderId="11" xfId="0" applyNumberFormat="1" applyFont="1" applyFill="1" applyBorder="1" applyAlignment="1">
      <alignment horizontal="center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>
      <alignment horizontal="center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9" fontId="23" fillId="27" borderId="10" xfId="0" applyNumberFormat="1" applyFont="1" applyFill="1" applyBorder="1" applyAlignment="1">
      <alignment horizontal="center" vertical="center"/>
    </xf>
    <xf numFmtId="3" fontId="28" fillId="30" borderId="10" xfId="0" applyNumberFormat="1" applyFont="1" applyFill="1" applyBorder="1" applyAlignment="1">
      <alignment vertical="center"/>
    </xf>
    <xf numFmtId="3" fontId="27" fillId="30" borderId="10" xfId="0" applyNumberFormat="1" applyFont="1" applyFill="1" applyBorder="1" applyAlignment="1">
      <alignment vertic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tabSelected="1" zoomScale="60" zoomScaleNormal="60" workbookViewId="0">
      <pane xSplit="3" ySplit="19" topLeftCell="D20" activePane="bottomRight" state="frozen"/>
      <selection activeCell="G21" sqref="G21:R45"/>
      <selection pane="topRight" activeCell="G21" sqref="G21:R45"/>
      <selection pane="bottomLeft" activeCell="G21" sqref="G21:R45"/>
      <selection pane="bottomRight" activeCell="U27" sqref="U27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111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99" t="s">
        <v>128</v>
      </c>
      <c r="H10" s="99"/>
      <c r="I10" s="99"/>
      <c r="J10" s="99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61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39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114</v>
      </c>
      <c r="N17" s="101" t="s">
        <v>104</v>
      </c>
      <c r="O17" s="100" t="s">
        <v>113</v>
      </c>
      <c r="P17" s="101" t="s">
        <v>104</v>
      </c>
      <c r="Q17" s="15" t="s">
        <v>105</v>
      </c>
      <c r="R17" s="15" t="s">
        <v>106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652870</v>
      </c>
      <c r="E20" s="21">
        <f>G20+I20+K20+O20+Q20+M20</f>
        <v>300787</v>
      </c>
      <c r="F20" s="21">
        <f>H20+J20+L20+P20+R20+N20</f>
        <v>352083</v>
      </c>
      <c r="G20" s="21">
        <f>SUM(G22:G45)</f>
        <v>2205</v>
      </c>
      <c r="H20" s="21">
        <f t="shared" ref="H20:R20" si="1">SUM(H22:H45)</f>
        <v>2185</v>
      </c>
      <c r="I20" s="21">
        <f t="shared" si="1"/>
        <v>11415</v>
      </c>
      <c r="J20" s="21">
        <f t="shared" si="1"/>
        <v>11041</v>
      </c>
      <c r="K20" s="21">
        <f t="shared" si="1"/>
        <v>54290</v>
      </c>
      <c r="L20" s="21">
        <f t="shared" si="1"/>
        <v>51130</v>
      </c>
      <c r="M20" s="21">
        <f t="shared" si="1"/>
        <v>113854</v>
      </c>
      <c r="N20" s="21">
        <f t="shared" si="1"/>
        <v>117803</v>
      </c>
      <c r="O20" s="21">
        <f t="shared" si="1"/>
        <v>83904</v>
      </c>
      <c r="P20" s="21">
        <f t="shared" si="1"/>
        <v>93722</v>
      </c>
      <c r="Q20" s="21">
        <f t="shared" si="1"/>
        <v>35119</v>
      </c>
      <c r="R20" s="21">
        <f t="shared" si="1"/>
        <v>76202</v>
      </c>
      <c r="U20" s="23"/>
      <c r="V20" s="23"/>
    </row>
    <row r="21" spans="1:22" s="28" customFormat="1" ht="17.100000000000001" customHeight="1">
      <c r="A21" s="24">
        <v>1</v>
      </c>
      <c r="B21" s="119" t="s">
        <v>40</v>
      </c>
      <c r="C21" s="61" t="s">
        <v>130</v>
      </c>
      <c r="D21" s="62">
        <f t="shared" si="0"/>
        <v>309254</v>
      </c>
      <c r="E21" s="63">
        <f>G21+I21+K21+O21+Q21+M21</f>
        <v>141718</v>
      </c>
      <c r="F21" s="63">
        <f>H21+J21+L21+P21+R21+N21</f>
        <v>167536</v>
      </c>
      <c r="G21" s="63">
        <f>'Прил.12 согаз'!G21+'Прил.12 альфа'!G21</f>
        <v>888</v>
      </c>
      <c r="H21" s="63">
        <f>'Прил.12 согаз'!H21+'Прил.12 альфа'!H21</f>
        <v>861</v>
      </c>
      <c r="I21" s="63">
        <f>'Прил.12 согаз'!I21+'Прил.12 альфа'!I21</f>
        <v>5415</v>
      </c>
      <c r="J21" s="63">
        <f>'Прил.12 согаз'!J21+'Прил.12 альфа'!J21</f>
        <v>5328</v>
      </c>
      <c r="K21" s="63">
        <f>'Прил.12 согаз'!K21+'Прил.12 альфа'!K21</f>
        <v>26933</v>
      </c>
      <c r="L21" s="63">
        <f>'Прил.12 согаз'!L21+'Прил.12 альфа'!L21</f>
        <v>25598</v>
      </c>
      <c r="M21" s="63">
        <f>'Прил.12 согаз'!M21+'Прил.12 альфа'!M21</f>
        <v>53003</v>
      </c>
      <c r="N21" s="63">
        <f>'Прил.12 согаз'!N21+'Прил.12 альфа'!N21</f>
        <v>54364</v>
      </c>
      <c r="O21" s="63">
        <f>'Прил.12 согаз'!O21+'Прил.12 альфа'!O21</f>
        <v>38978</v>
      </c>
      <c r="P21" s="63">
        <f>'Прил.12 согаз'!P21+'Прил.12 альфа'!P21</f>
        <v>44397</v>
      </c>
      <c r="Q21" s="63">
        <f>'Прил.12 согаз'!Q21+'Прил.12 альфа'!Q21</f>
        <v>16501</v>
      </c>
      <c r="R21" s="63">
        <f>'Прил.12 согаз'!R21+'Прил.12 альфа'!R21</f>
        <v>36988</v>
      </c>
      <c r="U21" s="29"/>
      <c r="V21" s="29"/>
    </row>
    <row r="22" spans="1:22" s="28" customFormat="1" ht="17.100000000000001" customHeight="1">
      <c r="A22" s="24">
        <v>2</v>
      </c>
      <c r="B22" s="119" t="s">
        <v>41</v>
      </c>
      <c r="C22" s="61" t="s">
        <v>120</v>
      </c>
      <c r="D22" s="121">
        <f t="shared" si="0"/>
        <v>71388</v>
      </c>
      <c r="E22" s="120">
        <f t="shared" ref="E22:E45" si="2">G22+I22+K22+O22+Q22+M22</f>
        <v>33591</v>
      </c>
      <c r="F22" s="120">
        <f t="shared" ref="F22:F45" si="3">H22+J22+L22+P22+R22+N22</f>
        <v>37797</v>
      </c>
      <c r="G22" s="120">
        <f>'Прил.12 согаз'!G22+'Прил.12 альфа'!G22</f>
        <v>127</v>
      </c>
      <c r="H22" s="120">
        <f>'Прил.12 согаз'!H22+'Прил.12 альфа'!H22</f>
        <v>124</v>
      </c>
      <c r="I22" s="120">
        <f>'Прил.12 согаз'!I22+'Прил.12 альфа'!I22</f>
        <v>1099</v>
      </c>
      <c r="J22" s="120">
        <f>'Прил.12 согаз'!J22+'Прил.12 альфа'!J22</f>
        <v>1059</v>
      </c>
      <c r="K22" s="120">
        <f>'Прил.12 согаз'!K22+'Прил.12 альфа'!K22</f>
        <v>5985</v>
      </c>
      <c r="L22" s="120">
        <f>'Прил.12 согаз'!L22+'Прил.12 альфа'!L22</f>
        <v>5640</v>
      </c>
      <c r="M22" s="120">
        <f>'Прил.12 согаз'!M22+'Прил.12 альфа'!M22</f>
        <v>13659</v>
      </c>
      <c r="N22" s="120">
        <f>'Прил.12 согаз'!N22+'Прил.12 альфа'!N22</f>
        <v>12341</v>
      </c>
      <c r="O22" s="120">
        <f>'Прил.12 согаз'!O22+'Прил.12 альфа'!O22</f>
        <v>8975</v>
      </c>
      <c r="P22" s="120">
        <f>'Прил.12 согаз'!P22+'Прил.12 альфа'!P22</f>
        <v>9759</v>
      </c>
      <c r="Q22" s="120">
        <f>'Прил.12 согаз'!Q22+'Прил.12 альфа'!Q22</f>
        <v>3746</v>
      </c>
      <c r="R22" s="120">
        <f>'Прил.12 согаз'!R22+'Прил.12 альфа'!R22</f>
        <v>8874</v>
      </c>
      <c r="U22" s="29"/>
      <c r="V22" s="29"/>
    </row>
    <row r="23" spans="1:22" s="28" customFormat="1" ht="17.100000000000001" customHeight="1">
      <c r="A23" s="24">
        <v>3</v>
      </c>
      <c r="B23" s="119" t="s">
        <v>42</v>
      </c>
      <c r="C23" s="61" t="s">
        <v>121</v>
      </c>
      <c r="D23" s="121">
        <f t="shared" si="0"/>
        <v>39561</v>
      </c>
      <c r="E23" s="120">
        <f t="shared" si="2"/>
        <v>17754</v>
      </c>
      <c r="F23" s="120">
        <f t="shared" si="3"/>
        <v>21807</v>
      </c>
      <c r="G23" s="120">
        <f>'Прил.12 согаз'!G23+'Прил.12 альфа'!G23</f>
        <v>103</v>
      </c>
      <c r="H23" s="120">
        <f>'Прил.12 согаз'!H23+'Прил.12 альфа'!H23</f>
        <v>99</v>
      </c>
      <c r="I23" s="120">
        <f>'Прил.12 согаз'!I23+'Прил.12 альфа'!I23</f>
        <v>653</v>
      </c>
      <c r="J23" s="120">
        <f>'Прил.12 согаз'!J23+'Прил.12 альфа'!J23</f>
        <v>628</v>
      </c>
      <c r="K23" s="120">
        <f>'Прил.12 согаз'!K23+'Прил.12 альфа'!K23</f>
        <v>3443</v>
      </c>
      <c r="L23" s="120">
        <f>'Прил.12 согаз'!L23+'Прил.12 альфа'!L23</f>
        <v>3143</v>
      </c>
      <c r="M23" s="120">
        <f>'Прил.12 согаз'!M23+'Прил.12 альфа'!M23</f>
        <v>5889</v>
      </c>
      <c r="N23" s="120">
        <f>'Прил.12 согаз'!N23+'Прил.12 альфа'!N23</f>
        <v>5993</v>
      </c>
      <c r="O23" s="120">
        <f>'Прил.12 согаз'!O23+'Прил.12 альфа'!O23</f>
        <v>4939</v>
      </c>
      <c r="P23" s="120">
        <f>'Прил.12 согаз'!P23+'Прил.12 альфа'!P23</f>
        <v>5884</v>
      </c>
      <c r="Q23" s="120">
        <f>'Прил.12 согаз'!Q23+'Прил.12 альфа'!Q23</f>
        <v>2727</v>
      </c>
      <c r="R23" s="120">
        <f>'Прил.12 согаз'!R23+'Прил.12 альфа'!R23</f>
        <v>6060</v>
      </c>
      <c r="U23" s="29"/>
      <c r="V23" s="29"/>
    </row>
    <row r="24" spans="1:22" s="28" customFormat="1" ht="17.100000000000001" customHeight="1">
      <c r="A24" s="24">
        <v>4</v>
      </c>
      <c r="B24" s="119" t="s">
        <v>43</v>
      </c>
      <c r="C24" s="61" t="s">
        <v>122</v>
      </c>
      <c r="D24" s="121">
        <f t="shared" si="0"/>
        <v>39371</v>
      </c>
      <c r="E24" s="120">
        <f t="shared" si="2"/>
        <v>18417</v>
      </c>
      <c r="F24" s="120">
        <f t="shared" si="3"/>
        <v>20954</v>
      </c>
      <c r="G24" s="120">
        <f>'Прил.12 согаз'!G24+'Прил.12 альфа'!G24</f>
        <v>125</v>
      </c>
      <c r="H24" s="120">
        <f>'Прил.12 согаз'!H24+'Прил.12 альфа'!H24</f>
        <v>113</v>
      </c>
      <c r="I24" s="120">
        <f>'Прил.12 согаз'!I24+'Прил.12 альфа'!I24</f>
        <v>589</v>
      </c>
      <c r="J24" s="120">
        <f>'Прил.12 согаз'!J24+'Прил.12 альфа'!J24</f>
        <v>643</v>
      </c>
      <c r="K24" s="120">
        <f>'Прил.12 согаз'!K24+'Прил.12 альфа'!K24</f>
        <v>3124</v>
      </c>
      <c r="L24" s="120">
        <f>'Прил.12 согаз'!L24+'Прил.12 альфа'!L24</f>
        <v>2990</v>
      </c>
      <c r="M24" s="120">
        <f>'Прил.12 согаз'!M24+'Прил.12 альфа'!M24</f>
        <v>6993</v>
      </c>
      <c r="N24" s="120">
        <f>'Прил.12 согаз'!N24+'Прил.12 альфа'!N24</f>
        <v>6794</v>
      </c>
      <c r="O24" s="120">
        <f>'Прил.12 согаз'!O24+'Прил.12 альфа'!O24</f>
        <v>5367</v>
      </c>
      <c r="P24" s="120">
        <f>'Прил.12 согаз'!P24+'Прил.12 альфа'!P24</f>
        <v>5752</v>
      </c>
      <c r="Q24" s="120">
        <f>'Прил.12 согаз'!Q24+'Прил.12 альфа'!Q24</f>
        <v>2219</v>
      </c>
      <c r="R24" s="120">
        <f>'Прил.12 согаз'!R24+'Прил.12 альфа'!R24</f>
        <v>4662</v>
      </c>
      <c r="U24" s="29"/>
      <c r="V24" s="29"/>
    </row>
    <row r="25" spans="1:22" s="28" customFormat="1" ht="17.100000000000001" customHeight="1">
      <c r="A25" s="24">
        <v>5</v>
      </c>
      <c r="B25" s="119" t="s">
        <v>44</v>
      </c>
      <c r="C25" s="61" t="s">
        <v>123</v>
      </c>
      <c r="D25" s="121">
        <f t="shared" si="0"/>
        <v>8460</v>
      </c>
      <c r="E25" s="120">
        <f t="shared" si="2"/>
        <v>3984</v>
      </c>
      <c r="F25" s="120">
        <f t="shared" si="3"/>
        <v>4476</v>
      </c>
      <c r="G25" s="120">
        <f>'Прил.12 согаз'!G25+'Прил.12 альфа'!G25</f>
        <v>27</v>
      </c>
      <c r="H25" s="120">
        <f>'Прил.12 согаз'!H25+'Прил.12 альфа'!H25</f>
        <v>23</v>
      </c>
      <c r="I25" s="120">
        <f>'Прил.12 согаз'!I25+'Прил.12 альфа'!I25</f>
        <v>105</v>
      </c>
      <c r="J25" s="120">
        <f>'Прил.12 согаз'!J25+'Прил.12 альфа'!J25</f>
        <v>125</v>
      </c>
      <c r="K25" s="120">
        <f>'Прил.12 согаз'!K25+'Прил.12 альфа'!K25</f>
        <v>663</v>
      </c>
      <c r="L25" s="120">
        <f>'Прил.12 согаз'!L25+'Прил.12 альфа'!L25</f>
        <v>646</v>
      </c>
      <c r="M25" s="120">
        <f>'Прил.12 согаз'!M25+'Прил.12 альфа'!M25</f>
        <v>1406</v>
      </c>
      <c r="N25" s="120">
        <f>'Прил.12 согаз'!N25+'Прил.12 альфа'!N25</f>
        <v>1161</v>
      </c>
      <c r="O25" s="120">
        <f>'Прил.12 согаз'!O25+'Прил.12 альфа'!O25</f>
        <v>1215</v>
      </c>
      <c r="P25" s="120">
        <f>'Прил.12 согаз'!P25+'Прил.12 альфа'!P25</f>
        <v>1263</v>
      </c>
      <c r="Q25" s="120">
        <f>'Прил.12 согаз'!Q25+'Прил.12 альфа'!Q25</f>
        <v>568</v>
      </c>
      <c r="R25" s="120">
        <f>'Прил.12 согаз'!R25+'Прил.12 альфа'!R25</f>
        <v>1258</v>
      </c>
      <c r="U25" s="29"/>
      <c r="V25" s="29"/>
    </row>
    <row r="26" spans="1:22" s="28" customFormat="1" ht="17.100000000000001" customHeight="1">
      <c r="A26" s="24">
        <v>6</v>
      </c>
      <c r="B26" s="119" t="s">
        <v>45</v>
      </c>
      <c r="C26" s="61" t="s">
        <v>124</v>
      </c>
      <c r="D26" s="121">
        <f t="shared" si="0"/>
        <v>57125</v>
      </c>
      <c r="E26" s="120">
        <f t="shared" si="2"/>
        <v>26535</v>
      </c>
      <c r="F26" s="120">
        <f t="shared" si="3"/>
        <v>30590</v>
      </c>
      <c r="G26" s="120">
        <f>'Прил.12 согаз'!G26+'Прил.12 альфа'!G26</f>
        <v>153</v>
      </c>
      <c r="H26" s="120">
        <f>'Прил.12 согаз'!H26+'Прил.12 альфа'!H26</f>
        <v>151</v>
      </c>
      <c r="I26" s="120">
        <f>'Прил.12 согаз'!I26+'Прил.12 альфа'!I26</f>
        <v>898</v>
      </c>
      <c r="J26" s="120">
        <f>'Прил.12 согаз'!J26+'Прил.12 альфа'!J26</f>
        <v>806</v>
      </c>
      <c r="K26" s="120">
        <f>'Прил.12 согаз'!K26+'Прил.12 альфа'!K26</f>
        <v>4643</v>
      </c>
      <c r="L26" s="120">
        <f>'Прил.12 согаз'!L26+'Прил.12 альфа'!L26</f>
        <v>4275</v>
      </c>
      <c r="M26" s="120">
        <f>'Прил.12 согаз'!M26+'Прил.12 альфа'!M26</f>
        <v>10118</v>
      </c>
      <c r="N26" s="120">
        <f>'Прил.12 согаз'!N26+'Прил.12 альфа'!N26</f>
        <v>9290</v>
      </c>
      <c r="O26" s="120">
        <f>'Прил.12 согаз'!O26+'Прил.12 альфа'!O26</f>
        <v>7375</v>
      </c>
      <c r="P26" s="120">
        <f>'Прил.12 согаз'!P26+'Прил.12 альфа'!P26</f>
        <v>8444</v>
      </c>
      <c r="Q26" s="120">
        <f>'Прил.12 согаз'!Q26+'Прил.12 альфа'!Q26</f>
        <v>3348</v>
      </c>
      <c r="R26" s="120">
        <f>'Прил.12 согаз'!R26+'Прил.12 альфа'!R26</f>
        <v>7624</v>
      </c>
      <c r="U26" s="29"/>
      <c r="V26" s="29"/>
    </row>
    <row r="27" spans="1:22" s="28" customFormat="1" ht="17.100000000000001" customHeight="1">
      <c r="A27" s="24">
        <v>7</v>
      </c>
      <c r="B27" s="119" t="s">
        <v>46</v>
      </c>
      <c r="C27" s="61" t="s">
        <v>125</v>
      </c>
      <c r="D27" s="121">
        <f t="shared" si="0"/>
        <v>23808</v>
      </c>
      <c r="E27" s="120">
        <f t="shared" si="2"/>
        <v>10802</v>
      </c>
      <c r="F27" s="120">
        <f t="shared" si="3"/>
        <v>13006</v>
      </c>
      <c r="G27" s="120">
        <f>'Прил.12 согаз'!G27+'Прил.12 альфа'!G27</f>
        <v>80</v>
      </c>
      <c r="H27" s="120">
        <f>'Прил.12 согаз'!H27+'Прил.12 альфа'!H27</f>
        <v>80</v>
      </c>
      <c r="I27" s="120">
        <f>'Прил.12 согаз'!I27+'Прил.12 альфа'!I27</f>
        <v>434</v>
      </c>
      <c r="J27" s="120">
        <f>'Прил.12 согаз'!J27+'Прил.12 альфа'!J27</f>
        <v>431</v>
      </c>
      <c r="K27" s="120">
        <f>'Прил.12 согаз'!K27+'Прил.12 альфа'!K27</f>
        <v>1999</v>
      </c>
      <c r="L27" s="120">
        <f>'Прил.12 согаз'!L27+'Прил.12 альфа'!L27</f>
        <v>1927</v>
      </c>
      <c r="M27" s="120">
        <f>'Прил.12 согаз'!M27+'Прил.12 альфа'!M27</f>
        <v>4058</v>
      </c>
      <c r="N27" s="120">
        <f>'Прил.12 согаз'!N27+'Прил.12 альфа'!N27</f>
        <v>4266</v>
      </c>
      <c r="O27" s="120">
        <f>'Прил.12 согаз'!O27+'Прил.12 альфа'!O27</f>
        <v>2998</v>
      </c>
      <c r="P27" s="120">
        <f>'Прил.12 согаз'!P27+'Прил.12 альфа'!P27</f>
        <v>3457</v>
      </c>
      <c r="Q27" s="120">
        <f>'Прил.12 согаз'!Q27+'Прил.12 альфа'!Q27</f>
        <v>1233</v>
      </c>
      <c r="R27" s="120">
        <f>'Прил.12 согаз'!R27+'Прил.12 альфа'!R27</f>
        <v>2845</v>
      </c>
      <c r="U27" s="29"/>
      <c r="V27" s="29"/>
    </row>
    <row r="28" spans="1:22" s="28" customFormat="1" ht="17.100000000000001" customHeight="1">
      <c r="A28" s="24">
        <v>8</v>
      </c>
      <c r="B28" s="119" t="s">
        <v>47</v>
      </c>
      <c r="C28" s="61" t="s">
        <v>126</v>
      </c>
      <c r="D28" s="121">
        <f t="shared" si="0"/>
        <v>26437</v>
      </c>
      <c r="E28" s="120">
        <f t="shared" si="2"/>
        <v>12203</v>
      </c>
      <c r="F28" s="120">
        <f t="shared" si="3"/>
        <v>14234</v>
      </c>
      <c r="G28" s="120">
        <f>'Прил.12 согаз'!G28+'Прил.12 альфа'!G28</f>
        <v>96</v>
      </c>
      <c r="H28" s="120">
        <f>'Прил.12 согаз'!H28+'Прил.12 альфа'!H28</f>
        <v>87</v>
      </c>
      <c r="I28" s="120">
        <f>'Прил.12 согаз'!I28+'Прил.12 альфа'!I28</f>
        <v>553</v>
      </c>
      <c r="J28" s="120">
        <f>'Прил.12 согаз'!J28+'Прил.12 альфа'!J28</f>
        <v>492</v>
      </c>
      <c r="K28" s="120">
        <f>'Прил.12 согаз'!K28+'Прил.12 альфа'!K28</f>
        <v>2479</v>
      </c>
      <c r="L28" s="120">
        <f>'Прил.12 согаз'!L28+'Прил.12 альфа'!L28</f>
        <v>2436</v>
      </c>
      <c r="M28" s="120">
        <f>'Прил.12 согаз'!M28+'Прил.12 альфа'!M28</f>
        <v>4480</v>
      </c>
      <c r="N28" s="120">
        <f>'Прил.12 согаз'!N28+'Прил.12 альфа'!N28</f>
        <v>4950</v>
      </c>
      <c r="O28" s="120">
        <f>'Прил.12 согаз'!O28+'Прил.12 альфа'!O28</f>
        <v>3493</v>
      </c>
      <c r="P28" s="120">
        <f>'Прил.12 согаз'!P28+'Прил.12 альфа'!P28</f>
        <v>3733</v>
      </c>
      <c r="Q28" s="120">
        <f>'Прил.12 согаз'!Q28+'Прил.12 альфа'!Q28</f>
        <v>1102</v>
      </c>
      <c r="R28" s="120">
        <f>'Прил.12 согаз'!R28+'Прил.12 альфа'!R28</f>
        <v>2536</v>
      </c>
      <c r="U28" s="29"/>
      <c r="V28" s="29"/>
    </row>
    <row r="29" spans="1:22" s="28" customFormat="1" ht="17.100000000000001" customHeight="1">
      <c r="A29" s="24">
        <v>9</v>
      </c>
      <c r="B29" s="119" t="s">
        <v>48</v>
      </c>
      <c r="C29" s="61" t="s">
        <v>127</v>
      </c>
      <c r="D29" s="121">
        <f t="shared" si="0"/>
        <v>43104</v>
      </c>
      <c r="E29" s="120">
        <f t="shared" si="2"/>
        <v>18432</v>
      </c>
      <c r="F29" s="120">
        <f t="shared" si="3"/>
        <v>24672</v>
      </c>
      <c r="G29" s="120">
        <f>'Прил.12 согаз'!G29+'Прил.12 альфа'!G29</f>
        <v>177</v>
      </c>
      <c r="H29" s="120">
        <f>'Прил.12 согаз'!H29+'Прил.12 альфа'!H29</f>
        <v>184</v>
      </c>
      <c r="I29" s="120">
        <f>'Прил.12 согаз'!I29+'Прил.12 альфа'!I29</f>
        <v>1084</v>
      </c>
      <c r="J29" s="120">
        <f>'Прил.12 согаз'!J29+'Прил.12 альфа'!J29</f>
        <v>1144</v>
      </c>
      <c r="K29" s="120">
        <f>'Прил.12 согаз'!K29+'Прил.12 альфа'!K29</f>
        <v>4597</v>
      </c>
      <c r="L29" s="120">
        <f>'Прил.12 согаз'!L29+'Прил.12 альфа'!L29</f>
        <v>4541</v>
      </c>
      <c r="M29" s="120">
        <f>'Прил.12 согаз'!M29+'Прил.12 альфа'!M29</f>
        <v>6400</v>
      </c>
      <c r="N29" s="120">
        <f>'Прил.12 согаз'!N29+'Прил.12 альфа'!N29</f>
        <v>9569</v>
      </c>
      <c r="O29" s="120">
        <f>'Прил.12 согаз'!O29+'Прил.12 альфа'!O29</f>
        <v>4616</v>
      </c>
      <c r="P29" s="120">
        <f>'Прил.12 согаз'!P29+'Прил.12 альфа'!P29</f>
        <v>6105</v>
      </c>
      <c r="Q29" s="120">
        <f>'Прил.12 согаз'!Q29+'Прил.12 альфа'!Q29</f>
        <v>1558</v>
      </c>
      <c r="R29" s="120">
        <f>'Прил.12 согаз'!R29+'Прил.12 альфа'!R29</f>
        <v>3129</v>
      </c>
      <c r="U29" s="29"/>
      <c r="V29" s="29"/>
    </row>
    <row r="30" spans="1:22" s="28" customFormat="1" ht="17.100000000000001" customHeight="1">
      <c r="A30" s="24">
        <v>10</v>
      </c>
      <c r="B30" s="38" t="s">
        <v>49</v>
      </c>
      <c r="C30" s="25" t="s">
        <v>24</v>
      </c>
      <c r="D30" s="26">
        <f t="shared" si="0"/>
        <v>0</v>
      </c>
      <c r="E30" s="27">
        <f t="shared" si="2"/>
        <v>0</v>
      </c>
      <c r="F30" s="27">
        <f t="shared" si="3"/>
        <v>0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0</v>
      </c>
      <c r="N30" s="27">
        <f>'Прил.12 согаз'!N30+'Прил.12 альфа'!N30</f>
        <v>0</v>
      </c>
      <c r="O30" s="27">
        <f>'Прил.12 согаз'!O30+'Прил.12 альфа'!O30</f>
        <v>0</v>
      </c>
      <c r="P30" s="27">
        <f>'Прил.12 согаз'!P30+'Прил.12 альфа'!P30</f>
        <v>0</v>
      </c>
      <c r="Q30" s="27">
        <f>'Прил.12 согаз'!Q30+'Прил.12 альфа'!Q30</f>
        <v>0</v>
      </c>
      <c r="R30" s="27">
        <f>'Прил.12 согаз'!R30+'Прил.12 альфа'!R30</f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103</v>
      </c>
      <c r="C31" s="25" t="s">
        <v>102</v>
      </c>
      <c r="D31" s="26">
        <f t="shared" si="0"/>
        <v>0</v>
      </c>
      <c r="E31" s="27">
        <f t="shared" si="2"/>
        <v>0</v>
      </c>
      <c r="F31" s="27">
        <f t="shared" si="3"/>
        <v>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0</v>
      </c>
      <c r="N31" s="27">
        <f>'Прил.12 согаз'!N31+'Прил.12 альфа'!N31</f>
        <v>0</v>
      </c>
      <c r="O31" s="27">
        <f>'Прил.12 согаз'!O31+'Прил.12 альфа'!O31</f>
        <v>0</v>
      </c>
      <c r="P31" s="27">
        <f>'Прил.12 согаз'!P31+'Прил.12 альфа'!P31</f>
        <v>0</v>
      </c>
      <c r="Q31" s="27">
        <f>'Прил.12 согаз'!Q31+'Прил.12 альфа'!Q31</f>
        <v>0</v>
      </c>
      <c r="R31" s="27">
        <f>'Прил.12 согаз'!R31+'Прил.12 альфа'!R31</f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50</v>
      </c>
      <c r="C32" s="25" t="s">
        <v>25</v>
      </c>
      <c r="D32" s="26">
        <f t="shared" si="0"/>
        <v>0</v>
      </c>
      <c r="E32" s="27">
        <f t="shared" si="2"/>
        <v>0</v>
      </c>
      <c r="F32" s="27">
        <f t="shared" si="3"/>
        <v>0</v>
      </c>
      <c r="G32" s="27">
        <f>'Прил.12 согаз'!G32+'Прил.12 альфа'!G32</f>
        <v>0</v>
      </c>
      <c r="H32" s="27">
        <f>'Прил.12 согаз'!H32+'Прил.12 альфа'!H32</f>
        <v>0</v>
      </c>
      <c r="I32" s="27">
        <f>'Прил.12 согаз'!I32+'Прил.12 альфа'!I32</f>
        <v>0</v>
      </c>
      <c r="J32" s="27">
        <f>'Прил.12 согаз'!J32+'Прил.12 альфа'!J32</f>
        <v>0</v>
      </c>
      <c r="K32" s="27">
        <f>'Прил.12 согаз'!K32+'Прил.12 альфа'!K32</f>
        <v>0</v>
      </c>
      <c r="L32" s="27">
        <f>'Прил.12 согаз'!L32+'Прил.12 альфа'!L32</f>
        <v>0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51</v>
      </c>
      <c r="C33" s="25" t="s">
        <v>26</v>
      </c>
      <c r="D33" s="26">
        <f t="shared" si="0"/>
        <v>0</v>
      </c>
      <c r="E33" s="27">
        <f t="shared" si="2"/>
        <v>0</v>
      </c>
      <c r="F33" s="27">
        <f t="shared" si="3"/>
        <v>0</v>
      </c>
      <c r="G33" s="27">
        <f>'Прил.12 согаз'!G33+'Прил.12 альфа'!G33</f>
        <v>0</v>
      </c>
      <c r="H33" s="27">
        <f>'Прил.12 согаз'!H33+'Прил.12 альфа'!H33</f>
        <v>0</v>
      </c>
      <c r="I33" s="27">
        <f>'Прил.12 согаз'!I33+'Прил.12 альфа'!I33</f>
        <v>0</v>
      </c>
      <c r="J33" s="27">
        <f>'Прил.12 согаз'!J33+'Прил.12 альфа'!J33</f>
        <v>0</v>
      </c>
      <c r="K33" s="27">
        <f>'Прил.12 согаз'!K33+'Прил.12 альфа'!K33</f>
        <v>0</v>
      </c>
      <c r="L33" s="27">
        <f>'Прил.12 согаз'!L33+'Прил.12 альфа'!L33</f>
        <v>0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52</v>
      </c>
      <c r="C34" s="25" t="s">
        <v>27</v>
      </c>
      <c r="D34" s="26">
        <f t="shared" si="0"/>
        <v>0</v>
      </c>
      <c r="E34" s="27">
        <f t="shared" si="2"/>
        <v>0</v>
      </c>
      <c r="F34" s="27">
        <f t="shared" si="3"/>
        <v>0</v>
      </c>
      <c r="G34" s="27">
        <f>'Прил.12 согаз'!G34+'Прил.12 альфа'!G34</f>
        <v>0</v>
      </c>
      <c r="H34" s="27">
        <f>'Прил.12 согаз'!H34+'Прил.12 альфа'!H34</f>
        <v>0</v>
      </c>
      <c r="I34" s="27">
        <f>'Прил.12 согаз'!I34+'Прил.12 альфа'!I34</f>
        <v>0</v>
      </c>
      <c r="J34" s="27">
        <f>'Прил.12 согаз'!J34+'Прил.12 альфа'!J34</f>
        <v>0</v>
      </c>
      <c r="K34" s="27">
        <f>'Прил.12 согаз'!K34+'Прил.12 альфа'!K34</f>
        <v>0</v>
      </c>
      <c r="L34" s="27">
        <f>'Прил.12 согаз'!L34+'Прил.12 альфа'!L34</f>
        <v>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53</v>
      </c>
      <c r="C35" s="61" t="s">
        <v>28</v>
      </c>
      <c r="D35" s="62">
        <f t="shared" si="0"/>
        <v>17467</v>
      </c>
      <c r="E35" s="63">
        <f t="shared" si="2"/>
        <v>8039</v>
      </c>
      <c r="F35" s="63">
        <f t="shared" si="3"/>
        <v>9428</v>
      </c>
      <c r="G35" s="63">
        <f>'Прил.12 согаз'!G35+'Прил.12 альфа'!G35</f>
        <v>28</v>
      </c>
      <c r="H35" s="63">
        <f>'Прил.12 согаз'!H35+'Прил.12 альфа'!H35</f>
        <v>27</v>
      </c>
      <c r="I35" s="63">
        <f>'Прил.12 согаз'!I35+'Прил.12 альфа'!I35</f>
        <v>238</v>
      </c>
      <c r="J35" s="63">
        <f>'Прил.12 согаз'!J35+'Прил.12 альфа'!J35</f>
        <v>224</v>
      </c>
      <c r="K35" s="63">
        <f>'Прил.12 согаз'!K35+'Прил.12 альфа'!K35</f>
        <v>934</v>
      </c>
      <c r="L35" s="63">
        <f>'Прил.12 согаз'!L35+'Прил.12 альфа'!L35</f>
        <v>863</v>
      </c>
      <c r="M35" s="63">
        <f>'Прил.12 согаз'!M35+'Прил.12 альфа'!M35</f>
        <v>2595</v>
      </c>
      <c r="N35" s="63">
        <f>'Прил.12 согаз'!N35+'Прил.12 альфа'!N35</f>
        <v>3391</v>
      </c>
      <c r="O35" s="63">
        <f>'Прил.12 согаз'!O35+'Прил.12 альфа'!O35</f>
        <v>2960</v>
      </c>
      <c r="P35" s="63">
        <f>'Прил.12 согаз'!P35+'Прил.12 альфа'!P35</f>
        <v>3280</v>
      </c>
      <c r="Q35" s="63">
        <f>'Прил.12 согаз'!Q35+'Прил.12 альфа'!Q35</f>
        <v>1284</v>
      </c>
      <c r="R35" s="63">
        <f>'Прил.12 согаз'!R35+'Прил.12 альфа'!R35</f>
        <v>1643</v>
      </c>
      <c r="U35" s="29"/>
      <c r="V35" s="29"/>
    </row>
    <row r="36" spans="1:22" s="28" customFormat="1" ht="17.100000000000001" customHeight="1">
      <c r="A36" s="24">
        <v>16</v>
      </c>
      <c r="B36" s="38" t="s">
        <v>54</v>
      </c>
      <c r="C36" s="25" t="s">
        <v>29</v>
      </c>
      <c r="D36" s="26">
        <f t="shared" si="0"/>
        <v>15164</v>
      </c>
      <c r="E36" s="27">
        <f t="shared" si="2"/>
        <v>7208</v>
      </c>
      <c r="F36" s="27">
        <f t="shared" si="3"/>
        <v>7956</v>
      </c>
      <c r="G36" s="27">
        <f>'Прил.12 согаз'!G36+'Прил.12 альфа'!G36</f>
        <v>31</v>
      </c>
      <c r="H36" s="27">
        <f>'Прил.12 согаз'!H36+'Прил.12 альфа'!H36</f>
        <v>29</v>
      </c>
      <c r="I36" s="27">
        <f>'Прил.12 согаз'!I36+'Прил.12 альфа'!I36</f>
        <v>225</v>
      </c>
      <c r="J36" s="27">
        <f>'Прил.12 согаз'!J36+'Прил.12 альфа'!J36</f>
        <v>186</v>
      </c>
      <c r="K36" s="27">
        <f>'Прил.12 согаз'!K36+'Прил.12 альфа'!K36</f>
        <v>1240</v>
      </c>
      <c r="L36" s="27">
        <f>'Прил.12 согаз'!L36+'Прил.12 альфа'!L36</f>
        <v>1094</v>
      </c>
      <c r="M36" s="27">
        <f>'Прил.12 согаз'!M36+'Прил.12 альфа'!M36</f>
        <v>2632</v>
      </c>
      <c r="N36" s="27">
        <f>'Прил.12 согаз'!N36+'Прил.12 альфа'!N36</f>
        <v>2450</v>
      </c>
      <c r="O36" s="27">
        <f>'Прил.12 согаз'!O36+'Прил.12 альфа'!O36</f>
        <v>2174</v>
      </c>
      <c r="P36" s="27">
        <f>'Прил.12 согаз'!P36+'Прил.12 альфа'!P36</f>
        <v>2284</v>
      </c>
      <c r="Q36" s="27">
        <f>'Прил.12 согаз'!Q36+'Прил.12 альфа'!Q36</f>
        <v>906</v>
      </c>
      <c r="R36" s="27">
        <f>'Прил.12 согаз'!R36+'Прил.12 альфа'!R36</f>
        <v>1913</v>
      </c>
      <c r="U36" s="29"/>
      <c r="V36" s="29"/>
    </row>
    <row r="37" spans="1:22" s="28" customFormat="1" ht="17.100000000000001" customHeight="1">
      <c r="A37" s="24">
        <v>17</v>
      </c>
      <c r="B37" s="38" t="s">
        <v>55</v>
      </c>
      <c r="C37" s="64" t="s">
        <v>30</v>
      </c>
      <c r="D37" s="65">
        <f t="shared" si="0"/>
        <v>30377</v>
      </c>
      <c r="E37" s="66">
        <f t="shared" si="2"/>
        <v>13411</v>
      </c>
      <c r="F37" s="66">
        <f t="shared" si="3"/>
        <v>16966</v>
      </c>
      <c r="G37" s="66">
        <f>'Прил.12 согаз'!G37+'Прил.12 альфа'!G37</f>
        <v>145</v>
      </c>
      <c r="H37" s="66">
        <f>'Прил.12 согаз'!H37+'Прил.12 альфа'!H37</f>
        <v>159</v>
      </c>
      <c r="I37" s="66">
        <f>'Прил.12 согаз'!I37+'Прил.12 альфа'!I37</f>
        <v>905</v>
      </c>
      <c r="J37" s="66">
        <f>'Прил.12 согаз'!J37+'Прил.12 альфа'!J37</f>
        <v>849</v>
      </c>
      <c r="K37" s="66">
        <f>'Прил.12 согаз'!K37+'Прил.12 альфа'!K37</f>
        <v>3630</v>
      </c>
      <c r="L37" s="66">
        <f>'Прил.12 согаз'!L37+'Прил.12 альфа'!L37</f>
        <v>3364</v>
      </c>
      <c r="M37" s="66">
        <f>'Прил.12 согаз'!M37+'Прил.12 альфа'!M37</f>
        <v>4657</v>
      </c>
      <c r="N37" s="66">
        <f>'Прил.12 согаз'!N37+'Прил.12 альфа'!N37</f>
        <v>6738</v>
      </c>
      <c r="O37" s="66">
        <f>'Прил.12 согаз'!O37+'Прил.12 альфа'!O37</f>
        <v>3139</v>
      </c>
      <c r="P37" s="66">
        <f>'Прил.12 согаз'!P37+'Прил.12 альфа'!P37</f>
        <v>3907</v>
      </c>
      <c r="Q37" s="66">
        <f>'Прил.12 согаз'!Q37+'Прил.12 альфа'!Q37</f>
        <v>935</v>
      </c>
      <c r="R37" s="66">
        <f>'Прил.12 согаз'!R37+'Прил.12 альфа'!R37</f>
        <v>1949</v>
      </c>
      <c r="U37" s="29"/>
      <c r="V37" s="29"/>
    </row>
    <row r="38" spans="1:22" s="28" customFormat="1" ht="17.100000000000001" customHeight="1">
      <c r="A38" s="24">
        <v>18</v>
      </c>
      <c r="B38" s="38" t="s">
        <v>56</v>
      </c>
      <c r="C38" s="25" t="s">
        <v>31</v>
      </c>
      <c r="D38" s="26">
        <f t="shared" si="0"/>
        <v>5742</v>
      </c>
      <c r="E38" s="27">
        <f t="shared" si="2"/>
        <v>2243</v>
      </c>
      <c r="F38" s="27">
        <f t="shared" si="3"/>
        <v>3499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942</v>
      </c>
      <c r="N38" s="27">
        <f>'Прил.12 согаз'!N38+'Прил.12 альфа'!N38</f>
        <v>981</v>
      </c>
      <c r="O38" s="27">
        <f>'Прил.12 согаз'!O38+'Прил.12 альфа'!O38</f>
        <v>848</v>
      </c>
      <c r="P38" s="27">
        <f>'Прил.12 согаз'!P38+'Прил.12 альфа'!P38</f>
        <v>1368</v>
      </c>
      <c r="Q38" s="27">
        <f>'Прил.12 согаз'!Q38+'Прил.12 альфа'!Q38</f>
        <v>453</v>
      </c>
      <c r="R38" s="27">
        <f>'Прил.12 согаз'!R38+'Прил.12 альфа'!R38</f>
        <v>1150</v>
      </c>
      <c r="U38" s="29"/>
      <c r="V38" s="29"/>
    </row>
    <row r="39" spans="1:22" s="28" customFormat="1" ht="17.100000000000001" customHeight="1">
      <c r="A39" s="24">
        <v>19</v>
      </c>
      <c r="B39" s="38" t="s">
        <v>57</v>
      </c>
      <c r="C39" s="25" t="s">
        <v>32</v>
      </c>
      <c r="D39" s="26">
        <f t="shared" si="0"/>
        <v>2449</v>
      </c>
      <c r="E39" s="27">
        <f t="shared" si="2"/>
        <v>1484</v>
      </c>
      <c r="F39" s="27">
        <f t="shared" si="3"/>
        <v>965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98</v>
      </c>
      <c r="N39" s="27">
        <f>'Прил.12 согаз'!N39+'Прил.12 альфа'!N39</f>
        <v>283</v>
      </c>
      <c r="O39" s="27">
        <f>'Прил.12 согаз'!O39+'Прил.12 альфа'!O39</f>
        <v>1010</v>
      </c>
      <c r="P39" s="27">
        <f>'Прил.12 согаз'!P39+'Прил.12 альфа'!P39</f>
        <v>469</v>
      </c>
      <c r="Q39" s="27">
        <f>'Прил.12 согаз'!Q39+'Прил.12 альфа'!Q39</f>
        <v>376</v>
      </c>
      <c r="R39" s="27">
        <f>'Прил.12 согаз'!R39+'Прил.12 альфа'!R39</f>
        <v>213</v>
      </c>
      <c r="U39" s="29"/>
      <c r="V39" s="29"/>
    </row>
    <row r="40" spans="1:22" s="28" customFormat="1" ht="17.100000000000001" customHeight="1">
      <c r="A40" s="24">
        <v>20</v>
      </c>
      <c r="B40" s="38" t="s">
        <v>58</v>
      </c>
      <c r="C40" s="25" t="s">
        <v>109</v>
      </c>
      <c r="D40" s="26">
        <f t="shared" si="0"/>
        <v>9499</v>
      </c>
      <c r="E40" s="27">
        <f t="shared" si="2"/>
        <v>5013</v>
      </c>
      <c r="F40" s="27">
        <f t="shared" si="3"/>
        <v>4486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2179</v>
      </c>
      <c r="N40" s="27">
        <f>'Прил.12 согаз'!N40+'Прил.12 альфа'!N40</f>
        <v>1283</v>
      </c>
      <c r="O40" s="27">
        <f>'Прил.12 согаз'!O40+'Прил.12 альфа'!O40</f>
        <v>2110</v>
      </c>
      <c r="P40" s="27">
        <f>'Прил.12 согаз'!P40+'Прил.12 альфа'!P40</f>
        <v>1843</v>
      </c>
      <c r="Q40" s="27">
        <f>'Прил.12 согаз'!Q40+'Прил.12 альфа'!Q40</f>
        <v>724</v>
      </c>
      <c r="R40" s="27">
        <f>'Прил.12 согаз'!R40+'Прил.12 альфа'!R40</f>
        <v>1360</v>
      </c>
      <c r="U40" s="29"/>
      <c r="V40" s="29"/>
    </row>
    <row r="41" spans="1:22" s="28" customFormat="1" ht="17.100000000000001" customHeight="1">
      <c r="A41" s="24">
        <v>21</v>
      </c>
      <c r="B41" s="38" t="s">
        <v>59</v>
      </c>
      <c r="C41" s="25" t="s">
        <v>110</v>
      </c>
      <c r="D41" s="26">
        <f t="shared" si="0"/>
        <v>0</v>
      </c>
      <c r="E41" s="27">
        <f t="shared" si="2"/>
        <v>0</v>
      </c>
      <c r="F41" s="27">
        <f t="shared" si="3"/>
        <v>0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0</v>
      </c>
      <c r="N41" s="27">
        <f>'Прил.12 согаз'!N41+'Прил.12 альфа'!N41</f>
        <v>0</v>
      </c>
      <c r="O41" s="27">
        <f>'Прил.12 согаз'!O41+'Прил.12 альфа'!O41</f>
        <v>0</v>
      </c>
      <c r="P41" s="27">
        <f>'Прил.12 согаз'!P41+'Прил.12 альфа'!P41</f>
        <v>0</v>
      </c>
      <c r="Q41" s="27">
        <f>'Прил.12 согаз'!Q41+'Прил.12 альфа'!Q41</f>
        <v>0</v>
      </c>
      <c r="R41" s="27">
        <f>'Прил.12 согаз'!R41+'Прил.12 альфа'!R41</f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60</v>
      </c>
      <c r="C42" s="25" t="s">
        <v>33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116</v>
      </c>
      <c r="C43" s="25" t="s">
        <v>117</v>
      </c>
      <c r="D43" s="26">
        <f t="shared" ref="D43" si="4">E43+F43</f>
        <v>199936</v>
      </c>
      <c r="E43" s="27">
        <f t="shared" ref="E43" si="5">G43+I43+K43+O43+Q43+M43</f>
        <v>88674</v>
      </c>
      <c r="F43" s="27">
        <f t="shared" ref="F43" si="6">H43+J43+L43+P43+R43+N43</f>
        <v>111262</v>
      </c>
      <c r="G43" s="27">
        <f>'Прил.12 согаз'!G43+'Прил.12 альфа'!G43</f>
        <v>0</v>
      </c>
      <c r="H43" s="27">
        <f>'Прил.12 согаз'!H43+'Прил.12 альфа'!H43</f>
        <v>0</v>
      </c>
      <c r="I43" s="27">
        <f>'Прил.12 согаз'!I43+'Прил.12 альфа'!I43</f>
        <v>0</v>
      </c>
      <c r="J43" s="27">
        <f>'Прил.12 согаз'!J43+'Прил.12 альфа'!J43</f>
        <v>0</v>
      </c>
      <c r="K43" s="27">
        <f>'Прил.12 согаз'!K43+'Прил.12 альфа'!K43</f>
        <v>0</v>
      </c>
      <c r="L43" s="27">
        <f>'Прил.12 согаз'!L43+'Прил.12 альфа'!L43</f>
        <v>0</v>
      </c>
      <c r="M43" s="27">
        <f>'Прил.12 согаз'!M43+'Прил.12 альфа'!M43</f>
        <v>43978</v>
      </c>
      <c r="N43" s="27">
        <f>'Прил.12 согаз'!N43+'Прил.12 альфа'!N43</f>
        <v>45372</v>
      </c>
      <c r="O43" s="27">
        <f>'Прил.12 согаз'!O43+'Прил.12 альфа'!O43</f>
        <v>31008</v>
      </c>
      <c r="P43" s="27">
        <f>'Прил.12 согаз'!P43+'Прил.12 альфа'!P43</f>
        <v>35400</v>
      </c>
      <c r="Q43" s="27">
        <f>'Прил.12 согаз'!Q43+'Прил.12 альфа'!Q43</f>
        <v>13688</v>
      </c>
      <c r="R43" s="27">
        <f>'Прил.12 согаз'!R43+'Прил.12 альфа'!R43</f>
        <v>30490</v>
      </c>
      <c r="U43" s="29"/>
      <c r="V43" s="29"/>
    </row>
    <row r="44" spans="1:22" s="28" customFormat="1" ht="17.100000000000001" customHeight="1">
      <c r="A44" s="24">
        <v>24</v>
      </c>
      <c r="B44" s="38" t="s">
        <v>118</v>
      </c>
      <c r="C44" s="25" t="s">
        <v>119</v>
      </c>
      <c r="D44" s="26">
        <f t="shared" ref="D44" si="7">E44+F44</f>
        <v>51523</v>
      </c>
      <c r="E44" s="27">
        <f t="shared" ref="E44" si="8">G44+I44+K44+O44+Q44+M44</f>
        <v>26497</v>
      </c>
      <c r="F44" s="27">
        <f t="shared" ref="F44" si="9">H44+J44+L44+P44+R44+N44</f>
        <v>25026</v>
      </c>
      <c r="G44" s="27">
        <f>'Прил.12 согаз'!G44+'Прил.12 альфа'!G44</f>
        <v>862</v>
      </c>
      <c r="H44" s="27">
        <f>'Прил.12 согаз'!H44+'Прил.12 альфа'!H44</f>
        <v>860</v>
      </c>
      <c r="I44" s="27">
        <f>'Прил.12 согаз'!I44+'Прил.12 альфа'!I44</f>
        <v>4455</v>
      </c>
      <c r="J44" s="27">
        <f>'Прил.12 согаз'!J44+'Прил.12 альфа'!J44</f>
        <v>4290</v>
      </c>
      <c r="K44" s="27">
        <f>'Прил.12 согаз'!K44+'Прил.12 альфа'!K44</f>
        <v>21180</v>
      </c>
      <c r="L44" s="27">
        <f>'Прил.12 согаз'!L44+'Прил.12 альфа'!L44</f>
        <v>19876</v>
      </c>
      <c r="M44" s="27">
        <f>'Прил.12 согаз'!M44+'Прил.12 альфа'!M44</f>
        <v>0</v>
      </c>
      <c r="N44" s="27">
        <f>'Прил.12 согаз'!N44+'Прил.12 альфа'!N44</f>
        <v>0</v>
      </c>
      <c r="O44" s="27">
        <f>'Прил.12 согаз'!O44+'Прил.12 альфа'!O44</f>
        <v>0</v>
      </c>
      <c r="P44" s="27">
        <f>'Прил.12 согаз'!P44+'Прил.12 альфа'!P44</f>
        <v>0</v>
      </c>
      <c r="Q44" s="27">
        <f>'Прил.12 согаз'!Q44+'Прил.12 альфа'!Q44</f>
        <v>0</v>
      </c>
      <c r="R44" s="27">
        <f>'Прил.12 согаз'!R44+'Прил.12 альфа'!R44</f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108</v>
      </c>
      <c r="C45" s="25" t="s">
        <v>107</v>
      </c>
      <c r="D45" s="26">
        <f t="shared" si="0"/>
        <v>11459</v>
      </c>
      <c r="E45" s="27">
        <f t="shared" si="2"/>
        <v>6500</v>
      </c>
      <c r="F45" s="27">
        <f t="shared" si="3"/>
        <v>4959</v>
      </c>
      <c r="G45" s="27">
        <f>'Прил.12 согаз'!G45+'Прил.12 альфа'!G45</f>
        <v>251</v>
      </c>
      <c r="H45" s="27">
        <f>'Прил.12 согаз'!H45+'Прил.12 альфа'!H45</f>
        <v>249</v>
      </c>
      <c r="I45" s="27">
        <f>'Прил.12 согаз'!I45+'Прил.12 альфа'!I45</f>
        <v>177</v>
      </c>
      <c r="J45" s="27">
        <f>'Прил.12 согаз'!J45+'Прил.12 альфа'!J45</f>
        <v>164</v>
      </c>
      <c r="K45" s="27">
        <f>'Прил.12 согаз'!K45+'Прил.12 альфа'!K45</f>
        <v>373</v>
      </c>
      <c r="L45" s="27">
        <f>'Прил.12 согаз'!L45+'Прил.12 альфа'!L45</f>
        <v>335</v>
      </c>
      <c r="M45" s="27">
        <f>'Прил.12 согаз'!M45+'Прил.12 альфа'!M45</f>
        <v>3770</v>
      </c>
      <c r="N45" s="27">
        <f>'Прил.12 согаз'!N45+'Прил.12 альфа'!N45</f>
        <v>2941</v>
      </c>
      <c r="O45" s="27">
        <f>'Прил.12 согаз'!O45+'Прил.12 альфа'!O45</f>
        <v>1677</v>
      </c>
      <c r="P45" s="27">
        <f>'Прил.12 согаз'!P45+'Прил.12 альфа'!P45</f>
        <v>774</v>
      </c>
      <c r="Q45" s="27">
        <f>'Прил.12 согаз'!Q45+'Прил.12 альфа'!Q45</f>
        <v>252</v>
      </c>
      <c r="R45" s="27">
        <f>'Прил.12 согаз'!R45+'Прил.12 альфа'!R45</f>
        <v>496</v>
      </c>
      <c r="U45" s="29"/>
      <c r="V45" s="29"/>
    </row>
    <row r="46" spans="1:22" s="22" customFormat="1" ht="26.25" customHeight="1">
      <c r="A46" s="19" t="s">
        <v>64</v>
      </c>
      <c r="B46" s="37"/>
      <c r="C46" s="20" t="s">
        <v>65</v>
      </c>
      <c r="D46" s="21">
        <f t="shared" ref="D46:D50" si="10">E46+F46</f>
        <v>652870</v>
      </c>
      <c r="E46" s="21">
        <f>G46+I46+K46+O46+Q46+M46</f>
        <v>300787</v>
      </c>
      <c r="F46" s="21">
        <f>H46+J46+L46+P46+R46+N46</f>
        <v>352083</v>
      </c>
      <c r="G46" s="21">
        <f t="shared" ref="G46:R46" si="11">SUM(G47:G50)</f>
        <v>2205</v>
      </c>
      <c r="H46" s="21">
        <f t="shared" si="11"/>
        <v>2185</v>
      </c>
      <c r="I46" s="21">
        <f t="shared" si="11"/>
        <v>11415</v>
      </c>
      <c r="J46" s="21">
        <f t="shared" si="11"/>
        <v>11041</v>
      </c>
      <c r="K46" s="21">
        <f t="shared" si="11"/>
        <v>54290</v>
      </c>
      <c r="L46" s="21">
        <f t="shared" si="11"/>
        <v>51130</v>
      </c>
      <c r="M46" s="21">
        <f t="shared" si="11"/>
        <v>113854</v>
      </c>
      <c r="N46" s="21">
        <f t="shared" si="11"/>
        <v>117803</v>
      </c>
      <c r="O46" s="21">
        <f t="shared" si="11"/>
        <v>83904</v>
      </c>
      <c r="P46" s="21">
        <f t="shared" si="11"/>
        <v>93722</v>
      </c>
      <c r="Q46" s="21">
        <f t="shared" si="11"/>
        <v>35119</v>
      </c>
      <c r="R46" s="21">
        <f t="shared" si="11"/>
        <v>76202</v>
      </c>
      <c r="U46" s="23"/>
      <c r="V46" s="23"/>
    </row>
    <row r="47" spans="1:22" s="22" customFormat="1" ht="17.100000000000001" customHeight="1">
      <c r="A47" s="24">
        <v>1</v>
      </c>
      <c r="B47" s="38" t="s">
        <v>101</v>
      </c>
      <c r="C47" s="25" t="s">
        <v>100</v>
      </c>
      <c r="D47" s="26">
        <f t="shared" si="10"/>
        <v>597568</v>
      </c>
      <c r="E47" s="27">
        <f t="shared" ref="E47:E50" si="12">G47+I47+K47+O47+Q47+M47</f>
        <v>275810</v>
      </c>
      <c r="F47" s="27">
        <f t="shared" ref="F47:F50" si="13">H47+J47+L47+P47+R47+N47</f>
        <v>321758</v>
      </c>
      <c r="G47" s="26">
        <f>'Прил.12 согаз'!G47+'Прил.12 альфа'!G47</f>
        <v>1998</v>
      </c>
      <c r="H47" s="26">
        <f>'Прил.12 согаз'!H47+'Прил.12 альфа'!H47</f>
        <v>1956</v>
      </c>
      <c r="I47" s="26">
        <f>'Прил.12 согаз'!I47+'Прил.12 альфа'!I47</f>
        <v>10090</v>
      </c>
      <c r="J47" s="26">
        <f>'Прил.12 согаз'!J47+'Прил.12 альфа'!J47</f>
        <v>9800</v>
      </c>
      <c r="K47" s="26">
        <f>'Прил.12 согаз'!K47+'Прил.12 альфа'!K47</f>
        <v>48331</v>
      </c>
      <c r="L47" s="26">
        <f>'Прил.12 согаз'!L47+'Прил.12 альфа'!L47</f>
        <v>45644</v>
      </c>
      <c r="M47" s="26">
        <f>'Прил.12 согаз'!M47+'Прил.12 альфа'!M47</f>
        <v>104811</v>
      </c>
      <c r="N47" s="26">
        <f>'Прил.12 согаз'!N47+'Прил.12 альфа'!N47</f>
        <v>106189</v>
      </c>
      <c r="O47" s="26">
        <f>'Прил.12 согаз'!O47+'Прил.12 альфа'!O47</f>
        <v>77599</v>
      </c>
      <c r="P47" s="26">
        <f>'Прил.12 согаз'!P47+'Прил.12 альфа'!P47</f>
        <v>86292</v>
      </c>
      <c r="Q47" s="26">
        <f>'Прил.12 согаз'!Q47+'Прил.12 альфа'!Q47</f>
        <v>32981</v>
      </c>
      <c r="R47" s="26">
        <f>'Прил.12 согаз'!R47+'Прил.12 альфа'!R47</f>
        <v>71877</v>
      </c>
      <c r="U47" s="23"/>
      <c r="V47" s="23"/>
    </row>
    <row r="48" spans="1:22" s="22" customFormat="1" ht="17.100000000000001" customHeight="1">
      <c r="A48" s="24">
        <v>2</v>
      </c>
      <c r="B48" s="38" t="s">
        <v>54</v>
      </c>
      <c r="C48" s="25" t="s">
        <v>29</v>
      </c>
      <c r="D48" s="26">
        <f t="shared" si="10"/>
        <v>15377</v>
      </c>
      <c r="E48" s="27">
        <f t="shared" si="12"/>
        <v>7288</v>
      </c>
      <c r="F48" s="27">
        <f t="shared" si="13"/>
        <v>8089</v>
      </c>
      <c r="G48" s="26">
        <f>'Прил.12 согаз'!G48+'Прил.12 альфа'!G48</f>
        <v>42</v>
      </c>
      <c r="H48" s="26">
        <f>'Прил.12 согаз'!H48+'Прил.12 альфа'!H48</f>
        <v>43</v>
      </c>
      <c r="I48" s="26">
        <f>'Прил.12 согаз'!I48+'Прил.12 альфа'!I48</f>
        <v>234</v>
      </c>
      <c r="J48" s="26">
        <f>'Прил.12 согаз'!J48+'Прил.12 альфа'!J48</f>
        <v>201</v>
      </c>
      <c r="K48" s="26">
        <f>'Прил.12 согаз'!K48+'Прил.12 альфа'!K48</f>
        <v>1290</v>
      </c>
      <c r="L48" s="26">
        <f>'Прил.12 согаз'!L48+'Прил.12 альфа'!L48</f>
        <v>1145</v>
      </c>
      <c r="M48" s="26">
        <f>'Прил.12 согаз'!M48+'Прил.12 альфа'!M48</f>
        <v>2668</v>
      </c>
      <c r="N48" s="26">
        <f>'Прил.12 согаз'!N48+'Прил.12 альфа'!N48</f>
        <v>2506</v>
      </c>
      <c r="O48" s="26">
        <f>'Прил.12 согаз'!O48+'Прил.12 альфа'!O48</f>
        <v>2157</v>
      </c>
      <c r="P48" s="26">
        <f>'Прил.12 согаз'!P48+'Прил.12 альфа'!P48</f>
        <v>2280</v>
      </c>
      <c r="Q48" s="26">
        <f>'Прил.12 согаз'!Q48+'Прил.12 альфа'!Q48</f>
        <v>897</v>
      </c>
      <c r="R48" s="26">
        <f>'Прил.12 согаз'!R48+'Прил.12 альфа'!R48</f>
        <v>1914</v>
      </c>
      <c r="U48" s="23"/>
      <c r="V48" s="23"/>
    </row>
    <row r="49" spans="1:22" s="22" customFormat="1" ht="17.100000000000001" customHeight="1">
      <c r="A49" s="24">
        <v>3</v>
      </c>
      <c r="B49" s="38" t="s">
        <v>55</v>
      </c>
      <c r="C49" s="64" t="s">
        <v>30</v>
      </c>
      <c r="D49" s="65">
        <f t="shared" si="10"/>
        <v>32683</v>
      </c>
      <c r="E49" s="66">
        <f t="shared" si="12"/>
        <v>14451</v>
      </c>
      <c r="F49" s="66">
        <f t="shared" si="13"/>
        <v>18232</v>
      </c>
      <c r="G49" s="66">
        <f>'Прил.12 согаз'!G49+'Прил.12 альфа'!G49</f>
        <v>145</v>
      </c>
      <c r="H49" s="66">
        <f>'Прил.12 согаз'!H49+'Прил.12 альфа'!H49</f>
        <v>170</v>
      </c>
      <c r="I49" s="66">
        <f>'Прил.12 согаз'!I49+'Прил.12 альфа'!I49</f>
        <v>924</v>
      </c>
      <c r="J49" s="66">
        <f>'Прил.12 согаз'!J49+'Прил.12 альфа'!J49</f>
        <v>870</v>
      </c>
      <c r="K49" s="66">
        <f>'Прил.12 согаз'!K49+'Прил.12 альфа'!K49</f>
        <v>3824</v>
      </c>
      <c r="L49" s="66">
        <f>'Прил.12 согаз'!L49+'Прил.12 альфа'!L49</f>
        <v>3579</v>
      </c>
      <c r="M49" s="66">
        <f>'Прил.12 согаз'!M49+'Прил.12 альфа'!M49</f>
        <v>5267</v>
      </c>
      <c r="N49" s="66">
        <f>'Прил.12 согаз'!N49+'Прил.12 альфа'!N49</f>
        <v>7486</v>
      </c>
      <c r="O49" s="66">
        <f>'Прил.12 согаз'!O49+'Прил.12 альфа'!O49</f>
        <v>3321</v>
      </c>
      <c r="P49" s="66">
        <f>'Прил.12 согаз'!P49+'Прил.12 альфа'!P49</f>
        <v>4095</v>
      </c>
      <c r="Q49" s="66">
        <f>'Прил.12 согаз'!Q49+'Прил.12 альфа'!Q49</f>
        <v>970</v>
      </c>
      <c r="R49" s="66">
        <f>'Прил.12 согаз'!R49+'Прил.12 альфа'!R49</f>
        <v>2032</v>
      </c>
      <c r="U49" s="23"/>
      <c r="V49" s="23"/>
    </row>
    <row r="50" spans="1:22" s="22" customFormat="1" ht="17.100000000000001" customHeight="1">
      <c r="A50" s="24">
        <v>4</v>
      </c>
      <c r="B50" s="38" t="s">
        <v>53</v>
      </c>
      <c r="C50" s="61" t="s">
        <v>28</v>
      </c>
      <c r="D50" s="62">
        <f t="shared" si="10"/>
        <v>7242</v>
      </c>
      <c r="E50" s="63">
        <f t="shared" si="12"/>
        <v>3238</v>
      </c>
      <c r="F50" s="63">
        <f t="shared" si="13"/>
        <v>4004</v>
      </c>
      <c r="G50" s="62">
        <f>'Прил.12 согаз'!G50+'Прил.12 альфа'!G50</f>
        <v>20</v>
      </c>
      <c r="H50" s="62">
        <f>'Прил.12 согаз'!H50+'Прил.12 альфа'!H50</f>
        <v>16</v>
      </c>
      <c r="I50" s="62">
        <f>'Прил.12 согаз'!I50+'Прил.12 альфа'!I50</f>
        <v>167</v>
      </c>
      <c r="J50" s="62">
        <f>'Прил.12 согаз'!J50+'Прил.12 альфа'!J50</f>
        <v>170</v>
      </c>
      <c r="K50" s="62">
        <f>'Прил.12 согаз'!K50+'Прил.12 альфа'!K50</f>
        <v>845</v>
      </c>
      <c r="L50" s="62">
        <f>'Прил.12 согаз'!L50+'Прил.12 альфа'!L50</f>
        <v>762</v>
      </c>
      <c r="M50" s="62">
        <f>'Прил.12 согаз'!M50+'Прил.12 альфа'!M50</f>
        <v>1108</v>
      </c>
      <c r="N50" s="62">
        <f>'Прил.12 согаз'!N50+'Прил.12 альфа'!N50</f>
        <v>1622</v>
      </c>
      <c r="O50" s="62">
        <f>'Прил.12 согаз'!O50+'Прил.12 альфа'!O50</f>
        <v>827</v>
      </c>
      <c r="P50" s="62">
        <f>'Прил.12 согаз'!P50+'Прил.12 альфа'!P50</f>
        <v>1055</v>
      </c>
      <c r="Q50" s="62">
        <f>'Прил.12 согаз'!Q50+'Прил.12 альфа'!Q50</f>
        <v>271</v>
      </c>
      <c r="R50" s="62">
        <f>'Прил.12 согаз'!R50+'Прил.12 альфа'!R50</f>
        <v>379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34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35</v>
      </c>
      <c r="F56" s="71"/>
      <c r="G56" s="72" t="s">
        <v>36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37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38</v>
      </c>
      <c r="B59" s="72"/>
      <c r="C59" s="72"/>
      <c r="D59" s="72"/>
      <c r="E59" s="71" t="s">
        <v>35</v>
      </c>
      <c r="F59" s="71"/>
      <c r="G59" s="72" t="s">
        <v>36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  <mergeCell ref="E59:F59"/>
    <mergeCell ref="G59:O59"/>
    <mergeCell ref="A58:D58"/>
    <mergeCell ref="E15:F17"/>
    <mergeCell ref="A59:D59"/>
    <mergeCell ref="G55:O55"/>
    <mergeCell ref="G56:O56"/>
    <mergeCell ref="E55:F55"/>
    <mergeCell ref="G16:L16"/>
    <mergeCell ref="E56:F56"/>
    <mergeCell ref="E58:F58"/>
    <mergeCell ref="G58:O58"/>
    <mergeCell ref="G17:H17"/>
    <mergeCell ref="K17:L17"/>
    <mergeCell ref="I17:J17"/>
    <mergeCell ref="B15:B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5" zoomScaleNormal="65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K33" sqref="K33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111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128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62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39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114</v>
      </c>
      <c r="N17" s="101" t="s">
        <v>104</v>
      </c>
      <c r="O17" s="100" t="s">
        <v>113</v>
      </c>
      <c r="P17" s="101" t="s">
        <v>104</v>
      </c>
      <c r="Q17" s="15" t="s">
        <v>105</v>
      </c>
      <c r="R17" s="15" t="s">
        <v>106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402830</v>
      </c>
      <c r="E20" s="21">
        <f>G20+I20+K20+O20+Q20+M20</f>
        <v>186542</v>
      </c>
      <c r="F20" s="21">
        <f>H20+J20+L20+P20+R20+N20</f>
        <v>216288</v>
      </c>
      <c r="G20" s="21">
        <f>SUM(G22:G45)</f>
        <v>1375</v>
      </c>
      <c r="H20" s="21">
        <f t="shared" ref="H20:R20" si="1">SUM(H22:H45)</f>
        <v>1363</v>
      </c>
      <c r="I20" s="21">
        <f t="shared" si="1"/>
        <v>7248</v>
      </c>
      <c r="J20" s="21">
        <f t="shared" si="1"/>
        <v>6997</v>
      </c>
      <c r="K20" s="21">
        <f t="shared" si="1"/>
        <v>32939</v>
      </c>
      <c r="L20" s="21">
        <f t="shared" si="1"/>
        <v>31186</v>
      </c>
      <c r="M20" s="21">
        <f t="shared" si="1"/>
        <v>69711</v>
      </c>
      <c r="N20" s="21">
        <f t="shared" si="1"/>
        <v>71898</v>
      </c>
      <c r="O20" s="21">
        <f t="shared" si="1"/>
        <v>53255</v>
      </c>
      <c r="P20" s="21">
        <f t="shared" si="1"/>
        <v>58528</v>
      </c>
      <c r="Q20" s="21">
        <f t="shared" si="1"/>
        <v>22014</v>
      </c>
      <c r="R20" s="21">
        <f t="shared" si="1"/>
        <v>46316</v>
      </c>
      <c r="U20" s="23"/>
      <c r="V20" s="23"/>
    </row>
    <row r="21" spans="1:22" s="28" customFormat="1" ht="17.100000000000001" customHeight="1">
      <c r="A21" s="24">
        <v>1</v>
      </c>
      <c r="B21" s="38" t="s">
        <v>40</v>
      </c>
      <c r="C21" s="25" t="s">
        <v>130</v>
      </c>
      <c r="D21" s="26">
        <f t="shared" si="0"/>
        <v>157738</v>
      </c>
      <c r="E21" s="27">
        <f>G21+I21+K21+O21+Q21+M21</f>
        <v>73416</v>
      </c>
      <c r="F21" s="27">
        <f>H21+J21+L21+P21+R21+N21</f>
        <v>84322</v>
      </c>
      <c r="G21" s="63">
        <f>SUM(G22:G29)</f>
        <v>489</v>
      </c>
      <c r="H21" s="63">
        <f t="shared" ref="H21:R21" si="2">SUM(H22:H29)</f>
        <v>480</v>
      </c>
      <c r="I21" s="63">
        <f t="shared" si="2"/>
        <v>3202</v>
      </c>
      <c r="J21" s="63">
        <f t="shared" si="2"/>
        <v>3201</v>
      </c>
      <c r="K21" s="63">
        <f t="shared" si="2"/>
        <v>13413</v>
      </c>
      <c r="L21" s="63">
        <f t="shared" si="2"/>
        <v>13009</v>
      </c>
      <c r="M21" s="63">
        <f t="shared" si="2"/>
        <v>26883</v>
      </c>
      <c r="N21" s="63">
        <f t="shared" si="2"/>
        <v>28353</v>
      </c>
      <c r="O21" s="63">
        <f t="shared" si="2"/>
        <v>21454</v>
      </c>
      <c r="P21" s="63">
        <f t="shared" si="2"/>
        <v>23036</v>
      </c>
      <c r="Q21" s="63">
        <f t="shared" si="2"/>
        <v>7975</v>
      </c>
      <c r="R21" s="63">
        <f t="shared" si="2"/>
        <v>16243</v>
      </c>
      <c r="U21" s="29"/>
      <c r="V21" s="29"/>
    </row>
    <row r="22" spans="1:22" s="28" customFormat="1" ht="17.100000000000001" customHeight="1">
      <c r="A22" s="24">
        <v>2</v>
      </c>
      <c r="B22" s="38" t="s">
        <v>41</v>
      </c>
      <c r="C22" s="25" t="s">
        <v>120</v>
      </c>
      <c r="D22" s="26">
        <f t="shared" si="0"/>
        <v>44734</v>
      </c>
      <c r="E22" s="27">
        <f t="shared" ref="E22:E45" si="3">G22+I22+K22+O22+Q22+M22</f>
        <v>21477</v>
      </c>
      <c r="F22" s="27">
        <f t="shared" ref="F22:F45" si="4">H22+J22+L22+P22+R22+N22</f>
        <v>23257</v>
      </c>
      <c r="G22" s="120">
        <v>119</v>
      </c>
      <c r="H22" s="120">
        <v>121</v>
      </c>
      <c r="I22" s="120">
        <v>1061</v>
      </c>
      <c r="J22" s="120">
        <v>1025</v>
      </c>
      <c r="K22" s="120">
        <v>3577</v>
      </c>
      <c r="L22" s="120">
        <v>3421</v>
      </c>
      <c r="M22" s="120">
        <v>8409</v>
      </c>
      <c r="N22" s="120">
        <v>7900</v>
      </c>
      <c r="O22" s="120">
        <v>6083</v>
      </c>
      <c r="P22" s="120">
        <v>6214</v>
      </c>
      <c r="Q22" s="120">
        <v>2228</v>
      </c>
      <c r="R22" s="120">
        <v>4576</v>
      </c>
      <c r="U22" s="29"/>
      <c r="V22" s="29"/>
    </row>
    <row r="23" spans="1:22" s="28" customFormat="1" ht="17.100000000000001" customHeight="1">
      <c r="A23" s="24">
        <v>3</v>
      </c>
      <c r="B23" s="38" t="s">
        <v>42</v>
      </c>
      <c r="C23" s="25" t="s">
        <v>121</v>
      </c>
      <c r="D23" s="26">
        <f t="shared" si="0"/>
        <v>2277</v>
      </c>
      <c r="E23" s="27">
        <f t="shared" si="3"/>
        <v>1152</v>
      </c>
      <c r="F23" s="27">
        <f t="shared" si="4"/>
        <v>1125</v>
      </c>
      <c r="G23" s="120">
        <v>0</v>
      </c>
      <c r="H23" s="120">
        <v>1</v>
      </c>
      <c r="I23" s="120">
        <v>24</v>
      </c>
      <c r="J23" s="120">
        <v>21</v>
      </c>
      <c r="K23" s="120">
        <v>144</v>
      </c>
      <c r="L23" s="120">
        <v>93</v>
      </c>
      <c r="M23" s="120">
        <v>407</v>
      </c>
      <c r="N23" s="120">
        <v>328</v>
      </c>
      <c r="O23" s="120">
        <v>417</v>
      </c>
      <c r="P23" s="120">
        <v>389</v>
      </c>
      <c r="Q23" s="120">
        <v>160</v>
      </c>
      <c r="R23" s="120">
        <v>293</v>
      </c>
      <c r="U23" s="29"/>
      <c r="V23" s="29"/>
    </row>
    <row r="24" spans="1:22" s="28" customFormat="1" ht="17.100000000000001" customHeight="1">
      <c r="A24" s="24">
        <v>4</v>
      </c>
      <c r="B24" s="38" t="s">
        <v>43</v>
      </c>
      <c r="C24" s="25" t="s">
        <v>122</v>
      </c>
      <c r="D24" s="26">
        <f t="shared" si="0"/>
        <v>33320</v>
      </c>
      <c r="E24" s="27">
        <f t="shared" si="3"/>
        <v>15450</v>
      </c>
      <c r="F24" s="27">
        <f t="shared" si="4"/>
        <v>17870</v>
      </c>
      <c r="G24" s="120">
        <v>102</v>
      </c>
      <c r="H24" s="120">
        <v>92</v>
      </c>
      <c r="I24" s="120">
        <v>496</v>
      </c>
      <c r="J24" s="120">
        <v>533</v>
      </c>
      <c r="K24" s="120">
        <v>2547</v>
      </c>
      <c r="L24" s="120">
        <v>2469</v>
      </c>
      <c r="M24" s="120">
        <v>5824</v>
      </c>
      <c r="N24" s="120">
        <v>5603</v>
      </c>
      <c r="O24" s="120">
        <v>4472</v>
      </c>
      <c r="P24" s="120">
        <v>4868</v>
      </c>
      <c r="Q24" s="120">
        <v>2009</v>
      </c>
      <c r="R24" s="120">
        <v>4305</v>
      </c>
      <c r="U24" s="29"/>
      <c r="V24" s="29"/>
    </row>
    <row r="25" spans="1:22" s="28" customFormat="1" ht="17.100000000000001" customHeight="1">
      <c r="A25" s="24">
        <v>5</v>
      </c>
      <c r="B25" s="38" t="s">
        <v>44</v>
      </c>
      <c r="C25" s="25" t="s">
        <v>123</v>
      </c>
      <c r="D25" s="26">
        <f t="shared" si="0"/>
        <v>794</v>
      </c>
      <c r="E25" s="27">
        <f t="shared" si="3"/>
        <v>452</v>
      </c>
      <c r="F25" s="27">
        <f t="shared" si="4"/>
        <v>342</v>
      </c>
      <c r="G25" s="120">
        <v>2</v>
      </c>
      <c r="H25" s="120">
        <v>0</v>
      </c>
      <c r="I25" s="120">
        <v>6</v>
      </c>
      <c r="J25" s="120">
        <v>10</v>
      </c>
      <c r="K25" s="120">
        <v>34</v>
      </c>
      <c r="L25" s="120">
        <v>34</v>
      </c>
      <c r="M25" s="120">
        <v>160</v>
      </c>
      <c r="N25" s="120">
        <v>97</v>
      </c>
      <c r="O25" s="120">
        <v>179</v>
      </c>
      <c r="P25" s="120">
        <v>114</v>
      </c>
      <c r="Q25" s="120">
        <v>71</v>
      </c>
      <c r="R25" s="120">
        <v>87</v>
      </c>
      <c r="U25" s="29"/>
      <c r="V25" s="29"/>
    </row>
    <row r="26" spans="1:22" s="28" customFormat="1" ht="17.100000000000001" customHeight="1">
      <c r="A26" s="24">
        <v>6</v>
      </c>
      <c r="B26" s="38" t="s">
        <v>45</v>
      </c>
      <c r="C26" s="25" t="s">
        <v>124</v>
      </c>
      <c r="D26" s="26">
        <f t="shared" si="0"/>
        <v>15895</v>
      </c>
      <c r="E26" s="27">
        <f t="shared" si="3"/>
        <v>7787</v>
      </c>
      <c r="F26" s="27">
        <f t="shared" si="4"/>
        <v>8108</v>
      </c>
      <c r="G26" s="120">
        <v>1</v>
      </c>
      <c r="H26" s="120">
        <v>5</v>
      </c>
      <c r="I26" s="120">
        <v>34</v>
      </c>
      <c r="J26" s="120">
        <v>37</v>
      </c>
      <c r="K26" s="120">
        <v>1268</v>
      </c>
      <c r="L26" s="120">
        <v>1187</v>
      </c>
      <c r="M26" s="120">
        <v>2806</v>
      </c>
      <c r="N26" s="120">
        <v>2271</v>
      </c>
      <c r="O26" s="120">
        <v>2670</v>
      </c>
      <c r="P26" s="120">
        <v>2710</v>
      </c>
      <c r="Q26" s="120">
        <v>1008</v>
      </c>
      <c r="R26" s="120">
        <v>1898</v>
      </c>
      <c r="U26" s="29"/>
      <c r="V26" s="29"/>
    </row>
    <row r="27" spans="1:22" s="28" customFormat="1" ht="17.100000000000001" customHeight="1">
      <c r="A27" s="24">
        <v>7</v>
      </c>
      <c r="B27" s="38" t="s">
        <v>46</v>
      </c>
      <c r="C27" s="25" t="s">
        <v>125</v>
      </c>
      <c r="D27" s="26">
        <f t="shared" si="0"/>
        <v>8453</v>
      </c>
      <c r="E27" s="27">
        <f t="shared" si="3"/>
        <v>4132</v>
      </c>
      <c r="F27" s="27">
        <f t="shared" si="4"/>
        <v>4321</v>
      </c>
      <c r="G27" s="120">
        <v>3</v>
      </c>
      <c r="H27" s="120">
        <v>2</v>
      </c>
      <c r="I27" s="120">
        <v>19</v>
      </c>
      <c r="J27" s="120">
        <v>19</v>
      </c>
      <c r="K27" s="120">
        <v>643</v>
      </c>
      <c r="L27" s="120">
        <v>711</v>
      </c>
      <c r="M27" s="120">
        <v>1525</v>
      </c>
      <c r="N27" s="120">
        <v>1284</v>
      </c>
      <c r="O27" s="120">
        <v>1423</v>
      </c>
      <c r="P27" s="120">
        <v>1438</v>
      </c>
      <c r="Q27" s="120">
        <v>519</v>
      </c>
      <c r="R27" s="120">
        <v>867</v>
      </c>
      <c r="U27" s="29"/>
      <c r="V27" s="29"/>
    </row>
    <row r="28" spans="1:22" s="28" customFormat="1" ht="17.100000000000001" customHeight="1">
      <c r="A28" s="24">
        <v>8</v>
      </c>
      <c r="B28" s="38" t="s">
        <v>47</v>
      </c>
      <c r="C28" s="25" t="s">
        <v>126</v>
      </c>
      <c r="D28" s="26">
        <f t="shared" si="0"/>
        <v>26063</v>
      </c>
      <c r="E28" s="27">
        <f t="shared" si="3"/>
        <v>11952</v>
      </c>
      <c r="F28" s="27">
        <f t="shared" si="4"/>
        <v>14111</v>
      </c>
      <c r="G28" s="120">
        <v>96</v>
      </c>
      <c r="H28" s="120">
        <v>85</v>
      </c>
      <c r="I28" s="120">
        <v>545</v>
      </c>
      <c r="J28" s="120">
        <v>486</v>
      </c>
      <c r="K28" s="120">
        <v>2453</v>
      </c>
      <c r="L28" s="120">
        <v>2403</v>
      </c>
      <c r="M28" s="120">
        <v>4362</v>
      </c>
      <c r="N28" s="120">
        <v>4903</v>
      </c>
      <c r="O28" s="120">
        <v>3412</v>
      </c>
      <c r="P28" s="120">
        <v>3705</v>
      </c>
      <c r="Q28" s="120">
        <v>1084</v>
      </c>
      <c r="R28" s="120">
        <v>2529</v>
      </c>
      <c r="U28" s="29"/>
      <c r="V28" s="29"/>
    </row>
    <row r="29" spans="1:22" s="28" customFormat="1" ht="17.100000000000001" customHeight="1">
      <c r="A29" s="24">
        <v>9</v>
      </c>
      <c r="B29" s="38" t="s">
        <v>48</v>
      </c>
      <c r="C29" s="25" t="s">
        <v>127</v>
      </c>
      <c r="D29" s="26">
        <f t="shared" si="0"/>
        <v>26202</v>
      </c>
      <c r="E29" s="27">
        <f t="shared" si="3"/>
        <v>11014</v>
      </c>
      <c r="F29" s="27">
        <f t="shared" si="4"/>
        <v>15188</v>
      </c>
      <c r="G29" s="120">
        <v>166</v>
      </c>
      <c r="H29" s="120">
        <v>174</v>
      </c>
      <c r="I29" s="120">
        <v>1017</v>
      </c>
      <c r="J29" s="120">
        <v>1070</v>
      </c>
      <c r="K29" s="120">
        <v>2747</v>
      </c>
      <c r="L29" s="120">
        <v>2691</v>
      </c>
      <c r="M29" s="120">
        <v>3390</v>
      </c>
      <c r="N29" s="120">
        <v>5967</v>
      </c>
      <c r="O29" s="120">
        <v>2798</v>
      </c>
      <c r="P29" s="120">
        <v>3598</v>
      </c>
      <c r="Q29" s="120">
        <v>896</v>
      </c>
      <c r="R29" s="120">
        <v>1688</v>
      </c>
      <c r="U29" s="29"/>
      <c r="V29" s="29"/>
    </row>
    <row r="30" spans="1:22" s="28" customFormat="1" ht="17.100000000000001" customHeight="1">
      <c r="A30" s="24">
        <v>10</v>
      </c>
      <c r="B30" s="38" t="s">
        <v>49</v>
      </c>
      <c r="C30" s="25" t="s">
        <v>24</v>
      </c>
      <c r="D30" s="26">
        <f t="shared" si="0"/>
        <v>0</v>
      </c>
      <c r="E30" s="27">
        <f t="shared" si="3"/>
        <v>0</v>
      </c>
      <c r="F30" s="27">
        <f t="shared" si="4"/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103</v>
      </c>
      <c r="C31" s="25" t="s">
        <v>102</v>
      </c>
      <c r="D31" s="26">
        <f t="shared" si="0"/>
        <v>0</v>
      </c>
      <c r="E31" s="27">
        <f t="shared" si="3"/>
        <v>0</v>
      </c>
      <c r="F31" s="27">
        <f t="shared" si="4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50</v>
      </c>
      <c r="C32" s="25" t="s">
        <v>25</v>
      </c>
      <c r="D32" s="26">
        <f t="shared" si="0"/>
        <v>0</v>
      </c>
      <c r="E32" s="27">
        <f t="shared" si="3"/>
        <v>0</v>
      </c>
      <c r="F32" s="27">
        <f t="shared" si="4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51</v>
      </c>
      <c r="C33" s="25" t="s">
        <v>26</v>
      </c>
      <c r="D33" s="26">
        <f t="shared" si="0"/>
        <v>0</v>
      </c>
      <c r="E33" s="27">
        <f t="shared" si="3"/>
        <v>0</v>
      </c>
      <c r="F33" s="27">
        <f t="shared" si="4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52</v>
      </c>
      <c r="C34" s="25" t="s">
        <v>27</v>
      </c>
      <c r="D34" s="26">
        <f t="shared" si="0"/>
        <v>0</v>
      </c>
      <c r="E34" s="27">
        <f t="shared" si="3"/>
        <v>0</v>
      </c>
      <c r="F34" s="27">
        <f t="shared" si="4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53</v>
      </c>
      <c r="C35" s="25" t="s">
        <v>28</v>
      </c>
      <c r="D35" s="26">
        <f t="shared" si="0"/>
        <v>9137</v>
      </c>
      <c r="E35" s="27">
        <f t="shared" si="3"/>
        <v>4242</v>
      </c>
      <c r="F35" s="27">
        <f t="shared" si="4"/>
        <v>4895</v>
      </c>
      <c r="G35" s="27">
        <v>5</v>
      </c>
      <c r="H35" s="27">
        <v>4</v>
      </c>
      <c r="I35" s="27">
        <v>57</v>
      </c>
      <c r="J35" s="27">
        <v>37</v>
      </c>
      <c r="K35" s="27">
        <v>127</v>
      </c>
      <c r="L35" s="27">
        <v>144</v>
      </c>
      <c r="M35" s="27">
        <v>1412</v>
      </c>
      <c r="N35" s="27">
        <v>1619</v>
      </c>
      <c r="O35" s="27">
        <v>1797</v>
      </c>
      <c r="P35" s="27">
        <v>1972</v>
      </c>
      <c r="Q35" s="27">
        <v>844</v>
      </c>
      <c r="R35" s="27">
        <v>1119</v>
      </c>
      <c r="U35" s="29"/>
      <c r="V35" s="29"/>
    </row>
    <row r="36" spans="1:22" s="28" customFormat="1" ht="17.100000000000001" customHeight="1">
      <c r="A36" s="24">
        <v>16</v>
      </c>
      <c r="B36" s="38" t="s">
        <v>54</v>
      </c>
      <c r="C36" s="25" t="s">
        <v>29</v>
      </c>
      <c r="D36" s="26">
        <f t="shared" si="0"/>
        <v>12852</v>
      </c>
      <c r="E36" s="27">
        <f t="shared" si="3"/>
        <v>6219</v>
      </c>
      <c r="F36" s="27">
        <f t="shared" si="4"/>
        <v>6633</v>
      </c>
      <c r="G36" s="27">
        <v>31</v>
      </c>
      <c r="H36" s="27">
        <v>29</v>
      </c>
      <c r="I36" s="27">
        <v>220</v>
      </c>
      <c r="J36" s="27">
        <v>183</v>
      </c>
      <c r="K36" s="27">
        <v>1059</v>
      </c>
      <c r="L36" s="27">
        <v>962</v>
      </c>
      <c r="M36" s="27">
        <v>2181</v>
      </c>
      <c r="N36" s="27">
        <v>2015</v>
      </c>
      <c r="O36" s="27">
        <v>1944</v>
      </c>
      <c r="P36" s="27">
        <v>1908</v>
      </c>
      <c r="Q36" s="27">
        <v>784</v>
      </c>
      <c r="R36" s="27">
        <v>1536</v>
      </c>
      <c r="U36" s="29"/>
      <c r="V36" s="29"/>
    </row>
    <row r="37" spans="1:22" s="28" customFormat="1" ht="17.100000000000001" customHeight="1">
      <c r="A37" s="24">
        <v>17</v>
      </c>
      <c r="B37" s="38" t="s">
        <v>55</v>
      </c>
      <c r="C37" s="25" t="s">
        <v>30</v>
      </c>
      <c r="D37" s="26">
        <f t="shared" si="0"/>
        <v>9419</v>
      </c>
      <c r="E37" s="27">
        <f t="shared" si="3"/>
        <v>4128</v>
      </c>
      <c r="F37" s="27">
        <f t="shared" si="4"/>
        <v>5291</v>
      </c>
      <c r="G37" s="27">
        <v>8</v>
      </c>
      <c r="H37" s="27">
        <v>17</v>
      </c>
      <c r="I37" s="27">
        <v>91</v>
      </c>
      <c r="J37" s="27">
        <v>102</v>
      </c>
      <c r="K37" s="27">
        <v>1142</v>
      </c>
      <c r="L37" s="27">
        <v>1022</v>
      </c>
      <c r="M37" s="27">
        <v>1419</v>
      </c>
      <c r="N37" s="27">
        <v>2005</v>
      </c>
      <c r="O37" s="27">
        <v>1135</v>
      </c>
      <c r="P37" s="27">
        <v>1522</v>
      </c>
      <c r="Q37" s="27">
        <v>333</v>
      </c>
      <c r="R37" s="27">
        <v>623</v>
      </c>
      <c r="U37" s="29"/>
      <c r="V37" s="29"/>
    </row>
    <row r="38" spans="1:22" s="28" customFormat="1" ht="17.100000000000001" customHeight="1">
      <c r="A38" s="24">
        <v>18</v>
      </c>
      <c r="B38" s="38" t="s">
        <v>56</v>
      </c>
      <c r="C38" s="25" t="s">
        <v>31</v>
      </c>
      <c r="D38" s="26">
        <f t="shared" si="0"/>
        <v>4047</v>
      </c>
      <c r="E38" s="27">
        <f t="shared" si="3"/>
        <v>1617</v>
      </c>
      <c r="F38" s="27">
        <f t="shared" si="4"/>
        <v>2430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634</v>
      </c>
      <c r="N38" s="27">
        <v>654</v>
      </c>
      <c r="O38" s="27">
        <v>648</v>
      </c>
      <c r="P38" s="27">
        <v>989</v>
      </c>
      <c r="Q38" s="27">
        <v>335</v>
      </c>
      <c r="R38" s="27">
        <v>787</v>
      </c>
      <c r="U38" s="29"/>
      <c r="V38" s="29"/>
    </row>
    <row r="39" spans="1:22" s="28" customFormat="1" ht="17.100000000000001" customHeight="1">
      <c r="A39" s="24">
        <v>19</v>
      </c>
      <c r="B39" s="38" t="s">
        <v>57</v>
      </c>
      <c r="C39" s="25" t="s">
        <v>32</v>
      </c>
      <c r="D39" s="26">
        <f t="shared" si="0"/>
        <v>1838</v>
      </c>
      <c r="E39" s="27">
        <f t="shared" si="3"/>
        <v>1124</v>
      </c>
      <c r="F39" s="27">
        <f t="shared" si="4"/>
        <v>714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65</v>
      </c>
      <c r="N39" s="27">
        <v>215</v>
      </c>
      <c r="O39" s="27">
        <v>760</v>
      </c>
      <c r="P39" s="27">
        <v>329</v>
      </c>
      <c r="Q39" s="27">
        <v>299</v>
      </c>
      <c r="R39" s="27">
        <v>170</v>
      </c>
      <c r="U39" s="29"/>
      <c r="V39" s="29"/>
    </row>
    <row r="40" spans="1:22" s="28" customFormat="1" ht="17.100000000000001" customHeight="1">
      <c r="A40" s="24">
        <v>20</v>
      </c>
      <c r="B40" s="38" t="s">
        <v>58</v>
      </c>
      <c r="C40" s="25" t="s">
        <v>109</v>
      </c>
      <c r="D40" s="26">
        <f t="shared" si="0"/>
        <v>4238</v>
      </c>
      <c r="E40" s="27">
        <f t="shared" si="3"/>
        <v>2006</v>
      </c>
      <c r="F40" s="27">
        <f t="shared" si="4"/>
        <v>2232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835</v>
      </c>
      <c r="N40" s="27">
        <v>541</v>
      </c>
      <c r="O40" s="27">
        <v>873</v>
      </c>
      <c r="P40" s="27">
        <v>947</v>
      </c>
      <c r="Q40" s="27">
        <v>298</v>
      </c>
      <c r="R40" s="27">
        <v>744</v>
      </c>
      <c r="U40" s="29"/>
      <c r="V40" s="29"/>
    </row>
    <row r="41" spans="1:22" s="28" customFormat="1" ht="17.100000000000001" customHeight="1">
      <c r="A41" s="24">
        <v>21</v>
      </c>
      <c r="B41" s="38" t="s">
        <v>59</v>
      </c>
      <c r="C41" s="25" t="s">
        <v>110</v>
      </c>
      <c r="D41" s="26">
        <f t="shared" si="0"/>
        <v>0</v>
      </c>
      <c r="E41" s="27">
        <f t="shared" si="3"/>
        <v>0</v>
      </c>
      <c r="F41" s="27">
        <f t="shared" si="4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60</v>
      </c>
      <c r="C42" s="25" t="s">
        <v>33</v>
      </c>
      <c r="D42" s="26">
        <f t="shared" si="0"/>
        <v>0</v>
      </c>
      <c r="E42" s="27">
        <f t="shared" si="3"/>
        <v>0</v>
      </c>
      <c r="F42" s="27">
        <f t="shared" si="4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116</v>
      </c>
      <c r="C43" s="25" t="s">
        <v>117</v>
      </c>
      <c r="D43" s="26">
        <f t="shared" ref="D43" si="5">E43+F43</f>
        <v>154591</v>
      </c>
      <c r="E43" s="27">
        <f t="shared" ref="E43" si="6">G43+I43+K43+O43+Q43+M43</f>
        <v>68273</v>
      </c>
      <c r="F43" s="27">
        <f t="shared" ref="F43" si="7">H43+J43+L43+P43+R43+N43</f>
        <v>86318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33786</v>
      </c>
      <c r="N43" s="27">
        <v>34395</v>
      </c>
      <c r="O43" s="27">
        <v>23544</v>
      </c>
      <c r="P43" s="27">
        <v>27222</v>
      </c>
      <c r="Q43" s="27">
        <v>10943</v>
      </c>
      <c r="R43" s="27">
        <v>24701</v>
      </c>
      <c r="U43" s="29"/>
      <c r="V43" s="29"/>
    </row>
    <row r="44" spans="1:22" s="28" customFormat="1" ht="17.100000000000001" customHeight="1">
      <c r="A44" s="24">
        <v>24</v>
      </c>
      <c r="B44" s="38" t="s">
        <v>118</v>
      </c>
      <c r="C44" s="25" t="s">
        <v>119</v>
      </c>
      <c r="D44" s="26">
        <f t="shared" ref="D44" si="8">E44+F44</f>
        <v>40938</v>
      </c>
      <c r="E44" s="27">
        <f t="shared" ref="E44" si="9">G44+I44+K44+O44+Q44+M44</f>
        <v>21122</v>
      </c>
      <c r="F44" s="27">
        <f t="shared" ref="F44" si="10">H44+J44+L44+P44+R44+N44</f>
        <v>19816</v>
      </c>
      <c r="G44" s="27">
        <v>650</v>
      </c>
      <c r="H44" s="27">
        <v>644</v>
      </c>
      <c r="I44" s="27">
        <v>3549</v>
      </c>
      <c r="J44" s="27">
        <v>3368</v>
      </c>
      <c r="K44" s="27">
        <v>16923</v>
      </c>
      <c r="L44" s="27">
        <v>15804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108</v>
      </c>
      <c r="C45" s="25" t="s">
        <v>107</v>
      </c>
      <c r="D45" s="26">
        <f t="shared" si="0"/>
        <v>8032</v>
      </c>
      <c r="E45" s="27">
        <f t="shared" si="3"/>
        <v>4395</v>
      </c>
      <c r="F45" s="27">
        <f t="shared" si="4"/>
        <v>3637</v>
      </c>
      <c r="G45" s="27">
        <v>192</v>
      </c>
      <c r="H45" s="27">
        <v>189</v>
      </c>
      <c r="I45" s="27">
        <v>129</v>
      </c>
      <c r="J45" s="27">
        <v>106</v>
      </c>
      <c r="K45" s="27">
        <v>275</v>
      </c>
      <c r="L45" s="27">
        <v>245</v>
      </c>
      <c r="M45" s="27">
        <v>2496</v>
      </c>
      <c r="N45" s="27">
        <v>2101</v>
      </c>
      <c r="O45" s="27">
        <v>1100</v>
      </c>
      <c r="P45" s="27">
        <v>603</v>
      </c>
      <c r="Q45" s="27">
        <v>203</v>
      </c>
      <c r="R45" s="27">
        <v>393</v>
      </c>
      <c r="U45" s="29"/>
      <c r="V45" s="29"/>
    </row>
    <row r="46" spans="1:22" s="22" customFormat="1" ht="26.25" customHeight="1">
      <c r="A46" s="19" t="s">
        <v>64</v>
      </c>
      <c r="B46" s="37"/>
      <c r="C46" s="20" t="s">
        <v>65</v>
      </c>
      <c r="D46" s="21">
        <f t="shared" ref="D46:D49" si="11">E46+F46</f>
        <v>402830</v>
      </c>
      <c r="E46" s="21">
        <f>G46+I46+K46+O46+Q46+M46</f>
        <v>186542</v>
      </c>
      <c r="F46" s="21">
        <f>H46+J46+L46+P46+R46+N46</f>
        <v>216288</v>
      </c>
      <c r="G46" s="21">
        <f t="shared" ref="G46:R46" si="12">SUM(G47:G50)</f>
        <v>1375</v>
      </c>
      <c r="H46" s="21">
        <f t="shared" si="12"/>
        <v>1363</v>
      </c>
      <c r="I46" s="21">
        <f t="shared" si="12"/>
        <v>7248</v>
      </c>
      <c r="J46" s="21">
        <f t="shared" si="12"/>
        <v>6997</v>
      </c>
      <c r="K46" s="21">
        <f t="shared" si="12"/>
        <v>32939</v>
      </c>
      <c r="L46" s="21">
        <f t="shared" si="12"/>
        <v>31186</v>
      </c>
      <c r="M46" s="21">
        <f t="shared" si="12"/>
        <v>69711</v>
      </c>
      <c r="N46" s="21">
        <f t="shared" si="12"/>
        <v>71898</v>
      </c>
      <c r="O46" s="21">
        <f t="shared" si="12"/>
        <v>53255</v>
      </c>
      <c r="P46" s="21">
        <f t="shared" si="12"/>
        <v>58528</v>
      </c>
      <c r="Q46" s="21">
        <f t="shared" si="12"/>
        <v>22014</v>
      </c>
      <c r="R46" s="21">
        <f t="shared" si="12"/>
        <v>46316</v>
      </c>
      <c r="U46" s="23"/>
      <c r="V46" s="23"/>
    </row>
    <row r="47" spans="1:22" s="22" customFormat="1" ht="17.100000000000001" customHeight="1">
      <c r="A47" s="24">
        <v>1</v>
      </c>
      <c r="B47" s="38" t="s">
        <v>101</v>
      </c>
      <c r="C47" s="25" t="s">
        <v>100</v>
      </c>
      <c r="D47" s="26">
        <f t="shared" si="11"/>
        <v>378556</v>
      </c>
      <c r="E47" s="27">
        <f t="shared" ref="E47:E49" si="13">G47+I47+K47+O47+Q47+M47</f>
        <v>175316</v>
      </c>
      <c r="F47" s="27">
        <f t="shared" ref="F47:F49" si="14">H47+J47+L47+P47+R47+N47</f>
        <v>203240</v>
      </c>
      <c r="G47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1321</v>
      </c>
      <c r="H47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1295</v>
      </c>
      <c r="I47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6895</v>
      </c>
      <c r="J47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6672</v>
      </c>
      <c r="K47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30596</v>
      </c>
      <c r="L47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29035</v>
      </c>
      <c r="M47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65677</v>
      </c>
      <c r="N47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67363</v>
      </c>
      <c r="O47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49989</v>
      </c>
      <c r="P47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54830</v>
      </c>
      <c r="Q47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20838</v>
      </c>
      <c r="R47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44045</v>
      </c>
      <c r="U47" s="23"/>
      <c r="V47" s="23"/>
    </row>
    <row r="48" spans="1:22" s="22" customFormat="1" ht="17.100000000000001" customHeight="1">
      <c r="A48" s="24">
        <v>2</v>
      </c>
      <c r="B48" s="38" t="s">
        <v>54</v>
      </c>
      <c r="C48" s="25" t="s">
        <v>29</v>
      </c>
      <c r="D48" s="26">
        <f t="shared" si="11"/>
        <v>13207</v>
      </c>
      <c r="E48" s="27">
        <f t="shared" si="13"/>
        <v>6343</v>
      </c>
      <c r="F48" s="27">
        <f t="shared" si="14"/>
        <v>6864</v>
      </c>
      <c r="G48" s="26">
        <f>'Прил. 11 СОГАЗ'!F36</f>
        <v>42</v>
      </c>
      <c r="H48" s="26">
        <f>'Прил. 11 СОГАЗ'!G36</f>
        <v>43</v>
      </c>
      <c r="I48" s="26">
        <f>'Прил. 11 СОГАЗ'!H36</f>
        <v>230</v>
      </c>
      <c r="J48" s="26">
        <f>'Прил. 11 СОГАЗ'!I36</f>
        <v>199</v>
      </c>
      <c r="K48" s="26">
        <f>'Прил. 11 СОГАЗ'!J36</f>
        <v>1108</v>
      </c>
      <c r="L48" s="26">
        <f>'Прил. 11 СОГАЗ'!K36</f>
        <v>1011</v>
      </c>
      <c r="M48" s="26">
        <f>'Прил. 11 СОГАЗ'!L36</f>
        <v>2239</v>
      </c>
      <c r="N48" s="26">
        <f>'Прил. 11 СОГАЗ'!M36</f>
        <v>2129</v>
      </c>
      <c r="O48" s="26">
        <f>'Прил. 11 СОГАЗ'!N36</f>
        <v>1942</v>
      </c>
      <c r="P48" s="26">
        <f>'Прил. 11 СОГАЗ'!O36</f>
        <v>1930</v>
      </c>
      <c r="Q48" s="26">
        <f>'Прил. 11 СОГАЗ'!P36</f>
        <v>782</v>
      </c>
      <c r="R48" s="26">
        <f>'Прил. 11 СОГАЗ'!Q36</f>
        <v>1552</v>
      </c>
      <c r="U48" s="23"/>
      <c r="V48" s="23"/>
    </row>
    <row r="49" spans="1:22" s="22" customFormat="1" ht="17.100000000000001" customHeight="1">
      <c r="A49" s="24">
        <v>3</v>
      </c>
      <c r="B49" s="38" t="s">
        <v>55</v>
      </c>
      <c r="C49" s="25" t="s">
        <v>30</v>
      </c>
      <c r="D49" s="26">
        <f t="shared" si="11"/>
        <v>9974</v>
      </c>
      <c r="E49" s="27">
        <f t="shared" si="13"/>
        <v>4414</v>
      </c>
      <c r="F49" s="27">
        <f t="shared" si="14"/>
        <v>5560</v>
      </c>
      <c r="G49" s="26">
        <f>'Прил. 11 СОГАЗ'!F29+'Прил. 11 СОГАЗ'!F30+'Прил. 11 СОГАЗ'!F31</f>
        <v>8</v>
      </c>
      <c r="H49" s="26">
        <f>'Прил. 11 СОГАЗ'!G29+'Прил. 11 СОГАЗ'!G30+'Прил. 11 СОГАЗ'!G31</f>
        <v>16</v>
      </c>
      <c r="I49" s="26">
        <f>'Прил. 11 СОГАЗ'!H29+'Прил. 11 СОГАЗ'!H30+'Прил. 11 СОГАЗ'!H31</f>
        <v>89</v>
      </c>
      <c r="J49" s="26">
        <f>'Прил. 11 СОГАЗ'!I29+'Прил. 11 СОГАЗ'!I30+'Прил. 11 СОГАЗ'!I31</f>
        <v>99</v>
      </c>
      <c r="K49" s="26">
        <f>'Прил. 11 СОГАЗ'!J29+'Прил. 11 СОГАЗ'!J30+'Прил. 11 СОГАЗ'!J31</f>
        <v>1164</v>
      </c>
      <c r="L49" s="26">
        <f>'Прил. 11 СОГАЗ'!K29+'Прил. 11 СОГАЗ'!K30+'Прил. 11 СОГАЗ'!K31</f>
        <v>1062</v>
      </c>
      <c r="M49" s="26">
        <f>'Прил. 11 СОГАЗ'!L29+'Прил. 11 СОГАЗ'!L30+'Прил. 11 СОГАЗ'!L31</f>
        <v>1617</v>
      </c>
      <c r="N49" s="26">
        <f>'Прил. 11 СОГАЗ'!M29+'Прил. 11 СОГАЗ'!M30+'Прил. 11 СОГАЗ'!M31</f>
        <v>2156</v>
      </c>
      <c r="O49" s="26">
        <f>'Прил. 11 СОГАЗ'!N29+'Прил. 11 СОГАЗ'!N30+'Прил. 11 СОГАЗ'!N31</f>
        <v>1193</v>
      </c>
      <c r="P49" s="26">
        <f>'Прил. 11 СОГАЗ'!O29+'Прил. 11 СОГАЗ'!O30+'Прил. 11 СОГАЗ'!O31</f>
        <v>1583</v>
      </c>
      <c r="Q49" s="26">
        <f>'Прил. 11 СОГАЗ'!P29+'Прил. 11 СОГАЗ'!P30+'Прил. 11 СОГАЗ'!P31</f>
        <v>343</v>
      </c>
      <c r="R49" s="26">
        <f>'Прил. 11 СОГАЗ'!Q29+'Прил. 11 СОГАЗ'!Q30+'Прил. 11 СОГАЗ'!Q31</f>
        <v>644</v>
      </c>
      <c r="U49" s="23"/>
      <c r="V49" s="23"/>
    </row>
    <row r="50" spans="1:22" s="22" customFormat="1" ht="17.100000000000001" customHeight="1">
      <c r="A50" s="24">
        <v>4</v>
      </c>
      <c r="B50" s="38" t="s">
        <v>53</v>
      </c>
      <c r="C50" s="25" t="s">
        <v>28</v>
      </c>
      <c r="D50" s="26">
        <f t="shared" ref="D50" si="15">E50+F50</f>
        <v>1093</v>
      </c>
      <c r="E50" s="27">
        <f t="shared" ref="E50" si="16">G50+I50+K50+O50+Q50+M50</f>
        <v>469</v>
      </c>
      <c r="F50" s="27">
        <f t="shared" ref="F50" si="17">H50+J50+L50+P50+R50+N50</f>
        <v>624</v>
      </c>
      <c r="G50" s="26">
        <f>'Прил. 11 СОГАЗ'!F32+'Прил. 11 СОГАЗ'!F24</f>
        <v>4</v>
      </c>
      <c r="H50" s="26">
        <f>'Прил. 11 СОГАЗ'!G32+'Прил. 11 СОГАЗ'!G24</f>
        <v>9</v>
      </c>
      <c r="I50" s="26">
        <f>'Прил. 11 СОГАЗ'!H32+'Прил. 11 СОГАЗ'!H24</f>
        <v>34</v>
      </c>
      <c r="J50" s="26">
        <f>'Прил. 11 СОГАЗ'!I32+'Прил. 11 СОГАЗ'!I24</f>
        <v>27</v>
      </c>
      <c r="K50" s="26">
        <f>'Прил. 11 СОГАЗ'!J32+'Прил. 11 СОГАЗ'!J24</f>
        <v>71</v>
      </c>
      <c r="L50" s="26">
        <f>'Прил. 11 СОГАЗ'!K32+'Прил. 11 СОГАЗ'!K24</f>
        <v>78</v>
      </c>
      <c r="M50" s="26">
        <f>'Прил. 11 СОГАЗ'!L32+'Прил. 11 СОГАЗ'!L24</f>
        <v>178</v>
      </c>
      <c r="N50" s="26">
        <f>'Прил. 11 СОГАЗ'!M32+'Прил. 11 СОГАЗ'!M24</f>
        <v>250</v>
      </c>
      <c r="O50" s="26">
        <f>'Прил. 11 СОГАЗ'!N32+'Прил. 11 СОГАЗ'!N24</f>
        <v>131</v>
      </c>
      <c r="P50" s="26">
        <f>'Прил. 11 СОГАЗ'!O32+'Прил. 11 СОГАЗ'!O24</f>
        <v>185</v>
      </c>
      <c r="Q50" s="26">
        <f>'Прил. 11 СОГАЗ'!P32+'Прил. 11 СОГАЗ'!P24</f>
        <v>51</v>
      </c>
      <c r="R50" s="26">
        <f>'Прил. 11 СОГАЗ'!Q32+'Прил. 11 СОГАЗ'!Q24</f>
        <v>75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25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34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35</v>
      </c>
      <c r="F56" s="71"/>
      <c r="G56" s="72" t="s">
        <v>36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37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38</v>
      </c>
      <c r="B59" s="72"/>
      <c r="C59" s="72"/>
      <c r="D59" s="72"/>
      <c r="E59" s="71" t="s">
        <v>35</v>
      </c>
      <c r="F59" s="71"/>
      <c r="G59" s="72" t="s">
        <v>36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M16:P16"/>
    <mergeCell ref="M17:N17"/>
    <mergeCell ref="O17:P17"/>
    <mergeCell ref="A59:D59"/>
    <mergeCell ref="E59:F59"/>
    <mergeCell ref="G59:O59"/>
    <mergeCell ref="E55:F55"/>
    <mergeCell ref="G55:O55"/>
    <mergeCell ref="E56:F56"/>
    <mergeCell ref="G56:O56"/>
    <mergeCell ref="A58:D58"/>
    <mergeCell ref="E58:F58"/>
    <mergeCell ref="G58:O58"/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1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9"/>
  <sheetViews>
    <sheetView zoomScale="63" zoomScaleNormal="63" workbookViewId="0">
      <pane xSplit="3" ySplit="19" topLeftCell="D26" activePane="bottomRight" state="frozen"/>
      <selection activeCell="G11" sqref="G11"/>
      <selection pane="topRight" activeCell="G11" sqref="G11"/>
      <selection pane="bottomLeft" activeCell="G11" sqref="G11"/>
      <selection pane="bottomRight" activeCell="D20" sqref="D2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111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18" s="9" customFormat="1" ht="39" customHeight="1">
      <c r="A9" s="90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</row>
    <row r="10" spans="1:18" s="9" customFormat="1" ht="20.25">
      <c r="F10" s="10" t="s">
        <v>7</v>
      </c>
      <c r="G10" s="102" t="s">
        <v>128</v>
      </c>
      <c r="H10" s="102"/>
      <c r="I10" s="102"/>
      <c r="J10" s="102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91" t="s">
        <v>63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</row>
    <row r="13" spans="1:18" s="13" customFormat="1" ht="15.75">
      <c r="D13" s="92" t="s">
        <v>8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93" t="s">
        <v>9</v>
      </c>
      <c r="B15" s="86" t="s">
        <v>39</v>
      </c>
      <c r="C15" s="93" t="s">
        <v>10</v>
      </c>
      <c r="D15" s="93" t="s">
        <v>11</v>
      </c>
      <c r="E15" s="74" t="s">
        <v>12</v>
      </c>
      <c r="F15" s="75"/>
      <c r="G15" s="96" t="s">
        <v>13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</row>
    <row r="16" spans="1:18" s="14" customFormat="1" ht="35.25" customHeight="1">
      <c r="A16" s="94"/>
      <c r="B16" s="87"/>
      <c r="C16" s="94"/>
      <c r="D16" s="94"/>
      <c r="E16" s="76"/>
      <c r="F16" s="77"/>
      <c r="G16" s="81" t="s">
        <v>14</v>
      </c>
      <c r="H16" s="82"/>
      <c r="I16" s="82"/>
      <c r="J16" s="82"/>
      <c r="K16" s="82"/>
      <c r="L16" s="83"/>
      <c r="M16" s="81" t="s">
        <v>15</v>
      </c>
      <c r="N16" s="82"/>
      <c r="O16" s="82"/>
      <c r="P16" s="83"/>
      <c r="Q16" s="84" t="s">
        <v>16</v>
      </c>
      <c r="R16" s="85"/>
    </row>
    <row r="17" spans="1:22" s="14" customFormat="1" ht="31.5" customHeight="1">
      <c r="A17" s="94"/>
      <c r="B17" s="87"/>
      <c r="C17" s="94"/>
      <c r="D17" s="94"/>
      <c r="E17" s="78"/>
      <c r="F17" s="79"/>
      <c r="G17" s="84" t="s">
        <v>17</v>
      </c>
      <c r="H17" s="85"/>
      <c r="I17" s="84" t="s">
        <v>18</v>
      </c>
      <c r="J17" s="85"/>
      <c r="K17" s="84" t="s">
        <v>19</v>
      </c>
      <c r="L17" s="85"/>
      <c r="M17" s="100" t="s">
        <v>114</v>
      </c>
      <c r="N17" s="101" t="s">
        <v>104</v>
      </c>
      <c r="O17" s="100" t="s">
        <v>113</v>
      </c>
      <c r="P17" s="101" t="s">
        <v>104</v>
      </c>
      <c r="Q17" s="15" t="s">
        <v>105</v>
      </c>
      <c r="R17" s="15" t="s">
        <v>106</v>
      </c>
    </row>
    <row r="18" spans="1:22" s="14" customFormat="1">
      <c r="A18" s="95"/>
      <c r="B18" s="88"/>
      <c r="C18" s="95"/>
      <c r="D18" s="95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5" si="0">E20+F20</f>
        <v>250040</v>
      </c>
      <c r="E20" s="21">
        <f>G20+I20+K20+O20+Q20+M20</f>
        <v>114245</v>
      </c>
      <c r="F20" s="21">
        <f>H20+J20+L20+P20+R20+N20</f>
        <v>135795</v>
      </c>
      <c r="G20" s="21">
        <f>SUM(G22:G45)</f>
        <v>830</v>
      </c>
      <c r="H20" s="21">
        <f t="shared" ref="H20:R20" si="1">SUM(H22:H45)</f>
        <v>822</v>
      </c>
      <c r="I20" s="21">
        <f t="shared" si="1"/>
        <v>4167</v>
      </c>
      <c r="J20" s="21">
        <f t="shared" si="1"/>
        <v>4044</v>
      </c>
      <c r="K20" s="21">
        <f t="shared" si="1"/>
        <v>21351</v>
      </c>
      <c r="L20" s="21">
        <f t="shared" si="1"/>
        <v>19944</v>
      </c>
      <c r="M20" s="21">
        <f t="shared" si="1"/>
        <v>44143</v>
      </c>
      <c r="N20" s="21">
        <f t="shared" si="1"/>
        <v>45905</v>
      </c>
      <c r="O20" s="21">
        <f t="shared" si="1"/>
        <v>30649</v>
      </c>
      <c r="P20" s="21">
        <f t="shared" si="1"/>
        <v>35194</v>
      </c>
      <c r="Q20" s="21">
        <f t="shared" si="1"/>
        <v>13105</v>
      </c>
      <c r="R20" s="21">
        <f t="shared" si="1"/>
        <v>29886</v>
      </c>
      <c r="U20" s="23"/>
      <c r="V20" s="23"/>
    </row>
    <row r="21" spans="1:22" s="28" customFormat="1" ht="17.100000000000001" customHeight="1">
      <c r="A21" s="24">
        <v>1</v>
      </c>
      <c r="B21" s="38" t="s">
        <v>40</v>
      </c>
      <c r="C21" s="25" t="s">
        <v>130</v>
      </c>
      <c r="D21" s="26">
        <f t="shared" si="0"/>
        <v>151516</v>
      </c>
      <c r="E21" s="27">
        <f>G21+I21+K21+O21+Q21+M21</f>
        <v>68302</v>
      </c>
      <c r="F21" s="27">
        <f>H21+J21+L21+P21+R21+N21</f>
        <v>83214</v>
      </c>
      <c r="G21" s="63">
        <f>SUM(G22:G29)</f>
        <v>399</v>
      </c>
      <c r="H21" s="63">
        <f t="shared" ref="H21:R21" si="2">SUM(H22:H29)</f>
        <v>381</v>
      </c>
      <c r="I21" s="63">
        <f t="shared" si="2"/>
        <v>2213</v>
      </c>
      <c r="J21" s="63">
        <f t="shared" si="2"/>
        <v>2127</v>
      </c>
      <c r="K21" s="63">
        <f t="shared" si="2"/>
        <v>13520</v>
      </c>
      <c r="L21" s="63">
        <f t="shared" si="2"/>
        <v>12589</v>
      </c>
      <c r="M21" s="63">
        <f t="shared" si="2"/>
        <v>26120</v>
      </c>
      <c r="N21" s="63">
        <f t="shared" si="2"/>
        <v>26011</v>
      </c>
      <c r="O21" s="63">
        <f t="shared" si="2"/>
        <v>17524</v>
      </c>
      <c r="P21" s="63">
        <f t="shared" si="2"/>
        <v>21361</v>
      </c>
      <c r="Q21" s="63">
        <f t="shared" si="2"/>
        <v>8526</v>
      </c>
      <c r="R21" s="63">
        <f t="shared" si="2"/>
        <v>20745</v>
      </c>
      <c r="U21" s="29"/>
      <c r="V21" s="29"/>
    </row>
    <row r="22" spans="1:22" s="28" customFormat="1" ht="17.100000000000001" customHeight="1">
      <c r="A22" s="24">
        <v>2</v>
      </c>
      <c r="B22" s="38" t="s">
        <v>41</v>
      </c>
      <c r="C22" s="25" t="s">
        <v>120</v>
      </c>
      <c r="D22" s="26">
        <f t="shared" si="0"/>
        <v>26654</v>
      </c>
      <c r="E22" s="27">
        <f t="shared" ref="E22:E45" si="3">G22+I22+K22+O22+Q22+M22</f>
        <v>12114</v>
      </c>
      <c r="F22" s="27">
        <f t="shared" ref="F22:F45" si="4">H22+J22+L22+P22+R22+N22</f>
        <v>14540</v>
      </c>
      <c r="G22" s="120">
        <v>8</v>
      </c>
      <c r="H22" s="120">
        <v>3</v>
      </c>
      <c r="I22" s="120">
        <v>38</v>
      </c>
      <c r="J22" s="120">
        <v>34</v>
      </c>
      <c r="K22" s="120">
        <v>2408</v>
      </c>
      <c r="L22" s="120">
        <v>2219</v>
      </c>
      <c r="M22" s="120">
        <v>5250</v>
      </c>
      <c r="N22" s="120">
        <v>4441</v>
      </c>
      <c r="O22" s="120">
        <v>2892</v>
      </c>
      <c r="P22" s="120">
        <v>3545</v>
      </c>
      <c r="Q22" s="120">
        <v>1518</v>
      </c>
      <c r="R22" s="120">
        <v>4298</v>
      </c>
      <c r="U22" s="29"/>
      <c r="V22" s="29"/>
    </row>
    <row r="23" spans="1:22" s="28" customFormat="1" ht="17.100000000000001" customHeight="1">
      <c r="A23" s="24">
        <v>3</v>
      </c>
      <c r="B23" s="38" t="s">
        <v>42</v>
      </c>
      <c r="C23" s="25" t="s">
        <v>121</v>
      </c>
      <c r="D23" s="26">
        <f t="shared" si="0"/>
        <v>37284</v>
      </c>
      <c r="E23" s="27">
        <f t="shared" si="3"/>
        <v>16602</v>
      </c>
      <c r="F23" s="27">
        <f t="shared" si="4"/>
        <v>20682</v>
      </c>
      <c r="G23" s="120">
        <v>103</v>
      </c>
      <c r="H23" s="120">
        <v>98</v>
      </c>
      <c r="I23" s="120">
        <v>629</v>
      </c>
      <c r="J23" s="120">
        <v>607</v>
      </c>
      <c r="K23" s="120">
        <v>3299</v>
      </c>
      <c r="L23" s="120">
        <v>3050</v>
      </c>
      <c r="M23" s="120">
        <v>5482</v>
      </c>
      <c r="N23" s="120">
        <v>5665</v>
      </c>
      <c r="O23" s="120">
        <v>4522</v>
      </c>
      <c r="P23" s="120">
        <v>5495</v>
      </c>
      <c r="Q23" s="120">
        <v>2567</v>
      </c>
      <c r="R23" s="120">
        <v>5767</v>
      </c>
      <c r="U23" s="29"/>
      <c r="V23" s="29"/>
    </row>
    <row r="24" spans="1:22" s="28" customFormat="1" ht="17.100000000000001" customHeight="1">
      <c r="A24" s="24">
        <v>4</v>
      </c>
      <c r="B24" s="38" t="s">
        <v>43</v>
      </c>
      <c r="C24" s="25" t="s">
        <v>122</v>
      </c>
      <c r="D24" s="26">
        <f t="shared" si="0"/>
        <v>6051</v>
      </c>
      <c r="E24" s="27">
        <f t="shared" si="3"/>
        <v>2967</v>
      </c>
      <c r="F24" s="27">
        <f t="shared" si="4"/>
        <v>3084</v>
      </c>
      <c r="G24" s="120">
        <v>23</v>
      </c>
      <c r="H24" s="120">
        <v>21</v>
      </c>
      <c r="I24" s="120">
        <v>93</v>
      </c>
      <c r="J24" s="120">
        <v>110</v>
      </c>
      <c r="K24" s="120">
        <v>577</v>
      </c>
      <c r="L24" s="120">
        <v>521</v>
      </c>
      <c r="M24" s="120">
        <v>1169</v>
      </c>
      <c r="N24" s="120">
        <v>1191</v>
      </c>
      <c r="O24" s="120">
        <v>895</v>
      </c>
      <c r="P24" s="120">
        <v>884</v>
      </c>
      <c r="Q24" s="120">
        <v>210</v>
      </c>
      <c r="R24" s="120">
        <v>357</v>
      </c>
      <c r="U24" s="29"/>
      <c r="V24" s="29"/>
    </row>
    <row r="25" spans="1:22" s="28" customFormat="1" ht="17.100000000000001" customHeight="1">
      <c r="A25" s="24">
        <v>5</v>
      </c>
      <c r="B25" s="38" t="s">
        <v>44</v>
      </c>
      <c r="C25" s="25" t="s">
        <v>123</v>
      </c>
      <c r="D25" s="26">
        <f t="shared" si="0"/>
        <v>7666</v>
      </c>
      <c r="E25" s="27">
        <f t="shared" si="3"/>
        <v>3532</v>
      </c>
      <c r="F25" s="27">
        <f t="shared" si="4"/>
        <v>4134</v>
      </c>
      <c r="G25" s="120">
        <v>25</v>
      </c>
      <c r="H25" s="120">
        <v>23</v>
      </c>
      <c r="I25" s="120">
        <v>99</v>
      </c>
      <c r="J25" s="120">
        <v>115</v>
      </c>
      <c r="K25" s="120">
        <v>629</v>
      </c>
      <c r="L25" s="120">
        <v>612</v>
      </c>
      <c r="M25" s="120">
        <v>1246</v>
      </c>
      <c r="N25" s="120">
        <v>1064</v>
      </c>
      <c r="O25" s="120">
        <v>1036</v>
      </c>
      <c r="P25" s="120">
        <v>1149</v>
      </c>
      <c r="Q25" s="120">
        <v>497</v>
      </c>
      <c r="R25" s="120">
        <v>1171</v>
      </c>
      <c r="U25" s="29"/>
      <c r="V25" s="29"/>
    </row>
    <row r="26" spans="1:22" s="28" customFormat="1" ht="17.100000000000001" customHeight="1">
      <c r="A26" s="24">
        <v>6</v>
      </c>
      <c r="B26" s="38" t="s">
        <v>45</v>
      </c>
      <c r="C26" s="25" t="s">
        <v>124</v>
      </c>
      <c r="D26" s="26">
        <f t="shared" si="0"/>
        <v>41230</v>
      </c>
      <c r="E26" s="27">
        <f t="shared" si="3"/>
        <v>18748</v>
      </c>
      <c r="F26" s="27">
        <f t="shared" si="4"/>
        <v>22482</v>
      </c>
      <c r="G26" s="120">
        <v>152</v>
      </c>
      <c r="H26" s="120">
        <v>146</v>
      </c>
      <c r="I26" s="120">
        <v>864</v>
      </c>
      <c r="J26" s="120">
        <v>769</v>
      </c>
      <c r="K26" s="120">
        <v>3375</v>
      </c>
      <c r="L26" s="120">
        <v>3088</v>
      </c>
      <c r="M26" s="120">
        <v>7312</v>
      </c>
      <c r="N26" s="120">
        <v>7019</v>
      </c>
      <c r="O26" s="120">
        <v>4705</v>
      </c>
      <c r="P26" s="120">
        <v>5734</v>
      </c>
      <c r="Q26" s="120">
        <v>2340</v>
      </c>
      <c r="R26" s="120">
        <v>5726</v>
      </c>
      <c r="U26" s="29"/>
      <c r="V26" s="29"/>
    </row>
    <row r="27" spans="1:22" s="28" customFormat="1" ht="17.100000000000001" customHeight="1">
      <c r="A27" s="24">
        <v>7</v>
      </c>
      <c r="B27" s="38" t="s">
        <v>46</v>
      </c>
      <c r="C27" s="25" t="s">
        <v>125</v>
      </c>
      <c r="D27" s="26">
        <f t="shared" si="0"/>
        <v>15355</v>
      </c>
      <c r="E27" s="27">
        <f t="shared" si="3"/>
        <v>6670</v>
      </c>
      <c r="F27" s="27">
        <f t="shared" si="4"/>
        <v>8685</v>
      </c>
      <c r="G27" s="120">
        <v>77</v>
      </c>
      <c r="H27" s="120">
        <v>78</v>
      </c>
      <c r="I27" s="120">
        <v>415</v>
      </c>
      <c r="J27" s="120">
        <v>412</v>
      </c>
      <c r="K27" s="120">
        <v>1356</v>
      </c>
      <c r="L27" s="120">
        <v>1216</v>
      </c>
      <c r="M27" s="120">
        <v>2533</v>
      </c>
      <c r="N27" s="120">
        <v>2982</v>
      </c>
      <c r="O27" s="120">
        <v>1575</v>
      </c>
      <c r="P27" s="120">
        <v>2019</v>
      </c>
      <c r="Q27" s="120">
        <v>714</v>
      </c>
      <c r="R27" s="120">
        <v>1978</v>
      </c>
      <c r="U27" s="29"/>
      <c r="V27" s="29"/>
    </row>
    <row r="28" spans="1:22" s="28" customFormat="1" ht="17.100000000000001" customHeight="1">
      <c r="A28" s="24">
        <v>8</v>
      </c>
      <c r="B28" s="38" t="s">
        <v>47</v>
      </c>
      <c r="C28" s="25" t="s">
        <v>126</v>
      </c>
      <c r="D28" s="26">
        <f t="shared" si="0"/>
        <v>374</v>
      </c>
      <c r="E28" s="27">
        <f t="shared" si="3"/>
        <v>251</v>
      </c>
      <c r="F28" s="27">
        <f t="shared" si="4"/>
        <v>123</v>
      </c>
      <c r="G28" s="120">
        <v>0</v>
      </c>
      <c r="H28" s="120">
        <v>2</v>
      </c>
      <c r="I28" s="120">
        <v>8</v>
      </c>
      <c r="J28" s="120">
        <v>6</v>
      </c>
      <c r="K28" s="120">
        <v>26</v>
      </c>
      <c r="L28" s="120">
        <v>33</v>
      </c>
      <c r="M28" s="120">
        <v>118</v>
      </c>
      <c r="N28" s="120">
        <v>47</v>
      </c>
      <c r="O28" s="120">
        <v>81</v>
      </c>
      <c r="P28" s="120">
        <v>28</v>
      </c>
      <c r="Q28" s="120">
        <v>18</v>
      </c>
      <c r="R28" s="120">
        <v>7</v>
      </c>
      <c r="U28" s="29"/>
      <c r="V28" s="29"/>
    </row>
    <row r="29" spans="1:22" s="28" customFormat="1" ht="17.100000000000001" customHeight="1">
      <c r="A29" s="24">
        <v>9</v>
      </c>
      <c r="B29" s="38" t="s">
        <v>48</v>
      </c>
      <c r="C29" s="25" t="s">
        <v>127</v>
      </c>
      <c r="D29" s="26">
        <f t="shared" si="0"/>
        <v>16902</v>
      </c>
      <c r="E29" s="27">
        <f t="shared" si="3"/>
        <v>7418</v>
      </c>
      <c r="F29" s="27">
        <f t="shared" si="4"/>
        <v>9484</v>
      </c>
      <c r="G29" s="120">
        <v>11</v>
      </c>
      <c r="H29" s="120">
        <v>10</v>
      </c>
      <c r="I29" s="120">
        <v>67</v>
      </c>
      <c r="J29" s="120">
        <v>74</v>
      </c>
      <c r="K29" s="120">
        <v>1850</v>
      </c>
      <c r="L29" s="120">
        <v>1850</v>
      </c>
      <c r="M29" s="120">
        <v>3010</v>
      </c>
      <c r="N29" s="120">
        <v>3602</v>
      </c>
      <c r="O29" s="120">
        <v>1818</v>
      </c>
      <c r="P29" s="120">
        <v>2507</v>
      </c>
      <c r="Q29" s="120">
        <v>662</v>
      </c>
      <c r="R29" s="120">
        <v>1441</v>
      </c>
      <c r="U29" s="29"/>
      <c r="V29" s="29"/>
    </row>
    <row r="30" spans="1:22" s="28" customFormat="1" ht="17.100000000000001" customHeight="1">
      <c r="A30" s="24">
        <v>10</v>
      </c>
      <c r="B30" s="38" t="s">
        <v>49</v>
      </c>
      <c r="C30" s="25" t="s">
        <v>24</v>
      </c>
      <c r="D30" s="26">
        <f t="shared" si="0"/>
        <v>0</v>
      </c>
      <c r="E30" s="27">
        <f t="shared" si="3"/>
        <v>0</v>
      </c>
      <c r="F30" s="27">
        <f t="shared" si="4"/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U30" s="29"/>
      <c r="V30" s="29"/>
    </row>
    <row r="31" spans="1:22" s="28" customFormat="1" ht="17.100000000000001" customHeight="1">
      <c r="A31" s="24">
        <v>11</v>
      </c>
      <c r="B31" s="38" t="s">
        <v>103</v>
      </c>
      <c r="C31" s="25" t="s">
        <v>102</v>
      </c>
      <c r="D31" s="26">
        <f t="shared" si="0"/>
        <v>0</v>
      </c>
      <c r="E31" s="27">
        <f t="shared" si="3"/>
        <v>0</v>
      </c>
      <c r="F31" s="27">
        <f t="shared" si="4"/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U31" s="29"/>
      <c r="V31" s="29"/>
    </row>
    <row r="32" spans="1:22" s="28" customFormat="1" ht="17.100000000000001" customHeight="1">
      <c r="A32" s="24">
        <v>12</v>
      </c>
      <c r="B32" s="38" t="s">
        <v>50</v>
      </c>
      <c r="C32" s="25" t="s">
        <v>25</v>
      </c>
      <c r="D32" s="26">
        <f t="shared" si="0"/>
        <v>0</v>
      </c>
      <c r="E32" s="27">
        <f t="shared" si="3"/>
        <v>0</v>
      </c>
      <c r="F32" s="27">
        <f t="shared" si="4"/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51</v>
      </c>
      <c r="C33" s="25" t="s">
        <v>26</v>
      </c>
      <c r="D33" s="26">
        <f t="shared" si="0"/>
        <v>0</v>
      </c>
      <c r="E33" s="27">
        <f t="shared" si="3"/>
        <v>0</v>
      </c>
      <c r="F33" s="27">
        <f t="shared" si="4"/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52</v>
      </c>
      <c r="C34" s="25" t="s">
        <v>27</v>
      </c>
      <c r="D34" s="26">
        <f t="shared" si="0"/>
        <v>0</v>
      </c>
      <c r="E34" s="27">
        <f t="shared" si="3"/>
        <v>0</v>
      </c>
      <c r="F34" s="27">
        <f t="shared" si="4"/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53</v>
      </c>
      <c r="C35" s="25" t="s">
        <v>28</v>
      </c>
      <c r="D35" s="26">
        <f t="shared" si="0"/>
        <v>8330</v>
      </c>
      <c r="E35" s="27">
        <f t="shared" si="3"/>
        <v>3797</v>
      </c>
      <c r="F35" s="27">
        <f t="shared" si="4"/>
        <v>4533</v>
      </c>
      <c r="G35" s="27">
        <v>23</v>
      </c>
      <c r="H35" s="27">
        <v>23</v>
      </c>
      <c r="I35" s="27">
        <v>181</v>
      </c>
      <c r="J35" s="27">
        <v>187</v>
      </c>
      <c r="K35" s="27">
        <v>807</v>
      </c>
      <c r="L35" s="27">
        <v>719</v>
      </c>
      <c r="M35" s="27">
        <v>1183</v>
      </c>
      <c r="N35" s="27">
        <v>1772</v>
      </c>
      <c r="O35" s="27">
        <v>1163</v>
      </c>
      <c r="P35" s="27">
        <v>1308</v>
      </c>
      <c r="Q35" s="27">
        <v>440</v>
      </c>
      <c r="R35" s="27">
        <v>524</v>
      </c>
      <c r="U35" s="29"/>
      <c r="V35" s="29"/>
    </row>
    <row r="36" spans="1:22" s="28" customFormat="1" ht="17.100000000000001" customHeight="1">
      <c r="A36" s="24">
        <v>16</v>
      </c>
      <c r="B36" s="38" t="s">
        <v>54</v>
      </c>
      <c r="C36" s="25" t="s">
        <v>29</v>
      </c>
      <c r="D36" s="26">
        <f t="shared" si="0"/>
        <v>2312</v>
      </c>
      <c r="E36" s="27">
        <f t="shared" si="3"/>
        <v>989</v>
      </c>
      <c r="F36" s="27">
        <f t="shared" si="4"/>
        <v>1323</v>
      </c>
      <c r="G36" s="27">
        <v>0</v>
      </c>
      <c r="H36" s="27">
        <v>0</v>
      </c>
      <c r="I36" s="27">
        <v>5</v>
      </c>
      <c r="J36" s="27">
        <v>3</v>
      </c>
      <c r="K36" s="27">
        <v>181</v>
      </c>
      <c r="L36" s="27">
        <v>132</v>
      </c>
      <c r="M36" s="27">
        <v>451</v>
      </c>
      <c r="N36" s="27">
        <v>435</v>
      </c>
      <c r="O36" s="27">
        <v>230</v>
      </c>
      <c r="P36" s="27">
        <v>376</v>
      </c>
      <c r="Q36" s="27">
        <v>122</v>
      </c>
      <c r="R36" s="27">
        <v>377</v>
      </c>
      <c r="U36" s="29"/>
      <c r="V36" s="29"/>
    </row>
    <row r="37" spans="1:22" s="28" customFormat="1" ht="17.100000000000001" customHeight="1">
      <c r="A37" s="24">
        <v>17</v>
      </c>
      <c r="B37" s="38" t="s">
        <v>55</v>
      </c>
      <c r="C37" s="25" t="s">
        <v>30</v>
      </c>
      <c r="D37" s="26">
        <f t="shared" si="0"/>
        <v>20958</v>
      </c>
      <c r="E37" s="27">
        <f t="shared" si="3"/>
        <v>9283</v>
      </c>
      <c r="F37" s="27">
        <f t="shared" si="4"/>
        <v>11675</v>
      </c>
      <c r="G37" s="27">
        <v>137</v>
      </c>
      <c r="H37" s="27">
        <v>142</v>
      </c>
      <c r="I37" s="27">
        <v>814</v>
      </c>
      <c r="J37" s="27">
        <v>747</v>
      </c>
      <c r="K37" s="27">
        <v>2488</v>
      </c>
      <c r="L37" s="27">
        <v>2342</v>
      </c>
      <c r="M37" s="27">
        <v>3238</v>
      </c>
      <c r="N37" s="27">
        <v>4733</v>
      </c>
      <c r="O37" s="27">
        <v>2004</v>
      </c>
      <c r="P37" s="27">
        <v>2385</v>
      </c>
      <c r="Q37" s="27">
        <v>602</v>
      </c>
      <c r="R37" s="27">
        <v>1326</v>
      </c>
      <c r="U37" s="29"/>
      <c r="V37" s="29"/>
    </row>
    <row r="38" spans="1:22" s="28" customFormat="1" ht="17.100000000000001" customHeight="1">
      <c r="A38" s="24">
        <v>18</v>
      </c>
      <c r="B38" s="38" t="s">
        <v>56</v>
      </c>
      <c r="C38" s="25" t="s">
        <v>31</v>
      </c>
      <c r="D38" s="26">
        <f t="shared" si="0"/>
        <v>1695</v>
      </c>
      <c r="E38" s="27">
        <f t="shared" si="3"/>
        <v>626</v>
      </c>
      <c r="F38" s="27">
        <f t="shared" si="4"/>
        <v>1069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308</v>
      </c>
      <c r="N38" s="27">
        <v>327</v>
      </c>
      <c r="O38" s="27">
        <v>200</v>
      </c>
      <c r="P38" s="27">
        <v>379</v>
      </c>
      <c r="Q38" s="27">
        <v>118</v>
      </c>
      <c r="R38" s="27">
        <v>363</v>
      </c>
      <c r="U38" s="29"/>
      <c r="V38" s="29"/>
    </row>
    <row r="39" spans="1:22" s="28" customFormat="1" ht="17.100000000000001" customHeight="1">
      <c r="A39" s="24">
        <v>19</v>
      </c>
      <c r="B39" s="38" t="s">
        <v>57</v>
      </c>
      <c r="C39" s="25" t="s">
        <v>32</v>
      </c>
      <c r="D39" s="26">
        <f t="shared" si="0"/>
        <v>611</v>
      </c>
      <c r="E39" s="27">
        <f t="shared" si="3"/>
        <v>360</v>
      </c>
      <c r="F39" s="27">
        <f t="shared" si="4"/>
        <v>251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33</v>
      </c>
      <c r="N39" s="27">
        <v>68</v>
      </c>
      <c r="O39" s="27">
        <v>250</v>
      </c>
      <c r="P39" s="27">
        <v>140</v>
      </c>
      <c r="Q39" s="27">
        <v>77</v>
      </c>
      <c r="R39" s="27">
        <v>43</v>
      </c>
      <c r="U39" s="29"/>
      <c r="V39" s="29"/>
    </row>
    <row r="40" spans="1:22" s="28" customFormat="1" ht="17.100000000000001" customHeight="1">
      <c r="A40" s="24">
        <v>20</v>
      </c>
      <c r="B40" s="38" t="s">
        <v>58</v>
      </c>
      <c r="C40" s="25" t="s">
        <v>109</v>
      </c>
      <c r="D40" s="26">
        <f t="shared" si="0"/>
        <v>5261</v>
      </c>
      <c r="E40" s="27">
        <f t="shared" si="3"/>
        <v>3007</v>
      </c>
      <c r="F40" s="27">
        <f t="shared" si="4"/>
        <v>2254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1344</v>
      </c>
      <c r="N40" s="27">
        <v>742</v>
      </c>
      <c r="O40" s="27">
        <v>1237</v>
      </c>
      <c r="P40" s="27">
        <v>896</v>
      </c>
      <c r="Q40" s="27">
        <v>426</v>
      </c>
      <c r="R40" s="27">
        <v>616</v>
      </c>
      <c r="U40" s="29"/>
      <c r="V40" s="29"/>
    </row>
    <row r="41" spans="1:22" s="28" customFormat="1" ht="17.100000000000001" customHeight="1">
      <c r="A41" s="24">
        <v>21</v>
      </c>
      <c r="B41" s="38" t="s">
        <v>59</v>
      </c>
      <c r="C41" s="25" t="s">
        <v>110</v>
      </c>
      <c r="D41" s="26">
        <f t="shared" si="0"/>
        <v>0</v>
      </c>
      <c r="E41" s="27">
        <f t="shared" si="3"/>
        <v>0</v>
      </c>
      <c r="F41" s="27">
        <f t="shared" si="4"/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U41" s="29"/>
      <c r="V41" s="29"/>
    </row>
    <row r="42" spans="1:22" s="28" customFormat="1" ht="17.100000000000001" customHeight="1">
      <c r="A42" s="24">
        <v>22</v>
      </c>
      <c r="B42" s="38" t="s">
        <v>60</v>
      </c>
      <c r="C42" s="25" t="s">
        <v>33</v>
      </c>
      <c r="D42" s="26">
        <f t="shared" si="0"/>
        <v>0</v>
      </c>
      <c r="E42" s="27">
        <f t="shared" si="3"/>
        <v>0</v>
      </c>
      <c r="F42" s="27">
        <f t="shared" si="4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116</v>
      </c>
      <c r="C43" s="25" t="s">
        <v>117</v>
      </c>
      <c r="D43" s="26">
        <f t="shared" ref="D43" si="5">E43+F43</f>
        <v>45345</v>
      </c>
      <c r="E43" s="27">
        <f t="shared" ref="E43" si="6">G43+I43+K43+O43+Q43+M43</f>
        <v>20401</v>
      </c>
      <c r="F43" s="27">
        <f t="shared" ref="F43" si="7">H43+J43+L43+P43+R43+N43</f>
        <v>24944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10192</v>
      </c>
      <c r="N43" s="27">
        <v>10977</v>
      </c>
      <c r="O43" s="27">
        <v>7464</v>
      </c>
      <c r="P43" s="27">
        <v>8178</v>
      </c>
      <c r="Q43" s="27">
        <v>2745</v>
      </c>
      <c r="R43" s="27">
        <v>5789</v>
      </c>
      <c r="U43" s="29"/>
      <c r="V43" s="29"/>
    </row>
    <row r="44" spans="1:22" s="28" customFormat="1" ht="17.100000000000001" customHeight="1">
      <c r="A44" s="24">
        <v>24</v>
      </c>
      <c r="B44" s="38" t="s">
        <v>118</v>
      </c>
      <c r="C44" s="25" t="s">
        <v>119</v>
      </c>
      <c r="D44" s="26">
        <f t="shared" ref="D44" si="8">E44+F44</f>
        <v>10585</v>
      </c>
      <c r="E44" s="27">
        <f t="shared" ref="E44" si="9">G44+I44+K44+O44+Q44+M44</f>
        <v>5375</v>
      </c>
      <c r="F44" s="27">
        <f t="shared" ref="F44" si="10">H44+J44+L44+P44+R44+N44</f>
        <v>5210</v>
      </c>
      <c r="G44" s="27">
        <v>212</v>
      </c>
      <c r="H44" s="27">
        <v>216</v>
      </c>
      <c r="I44" s="27">
        <v>906</v>
      </c>
      <c r="J44" s="27">
        <v>922</v>
      </c>
      <c r="K44" s="27">
        <v>4257</v>
      </c>
      <c r="L44" s="27">
        <v>4072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U44" s="29"/>
      <c r="V44" s="29"/>
    </row>
    <row r="45" spans="1:22" s="28" customFormat="1" ht="17.100000000000001" customHeight="1">
      <c r="A45" s="24">
        <v>25</v>
      </c>
      <c r="B45" s="38" t="s">
        <v>108</v>
      </c>
      <c r="C45" s="25" t="s">
        <v>107</v>
      </c>
      <c r="D45" s="26">
        <f t="shared" si="0"/>
        <v>3427</v>
      </c>
      <c r="E45" s="27">
        <f t="shared" si="3"/>
        <v>2105</v>
      </c>
      <c r="F45" s="27">
        <f t="shared" si="4"/>
        <v>1322</v>
      </c>
      <c r="G45" s="27">
        <v>59</v>
      </c>
      <c r="H45" s="27">
        <v>60</v>
      </c>
      <c r="I45" s="27">
        <v>48</v>
      </c>
      <c r="J45" s="27">
        <v>58</v>
      </c>
      <c r="K45" s="27">
        <v>98</v>
      </c>
      <c r="L45" s="27">
        <v>90</v>
      </c>
      <c r="M45" s="27">
        <v>1274</v>
      </c>
      <c r="N45" s="27">
        <v>840</v>
      </c>
      <c r="O45" s="27">
        <v>577</v>
      </c>
      <c r="P45" s="27">
        <v>171</v>
      </c>
      <c r="Q45" s="27">
        <v>49</v>
      </c>
      <c r="R45" s="27">
        <v>103</v>
      </c>
      <c r="U45" s="29"/>
      <c r="V45" s="29"/>
    </row>
    <row r="46" spans="1:22" s="22" customFormat="1" ht="26.25" customHeight="1">
      <c r="A46" s="19" t="s">
        <v>64</v>
      </c>
      <c r="B46" s="37"/>
      <c r="C46" s="20" t="s">
        <v>65</v>
      </c>
      <c r="D46" s="21">
        <f t="shared" ref="D46:D49" si="11">E46+F46</f>
        <v>250040</v>
      </c>
      <c r="E46" s="21">
        <f>G46+I46+K46+O46+Q46+M46</f>
        <v>114245</v>
      </c>
      <c r="F46" s="21">
        <f>H46+J46+L46+P46+R46+N46</f>
        <v>135795</v>
      </c>
      <c r="G46" s="21">
        <f t="shared" ref="G46:R46" si="12">SUM(G47:G50)</f>
        <v>830</v>
      </c>
      <c r="H46" s="21">
        <f t="shared" si="12"/>
        <v>822</v>
      </c>
      <c r="I46" s="21">
        <f t="shared" si="12"/>
        <v>4167</v>
      </c>
      <c r="J46" s="21">
        <f t="shared" si="12"/>
        <v>4044</v>
      </c>
      <c r="K46" s="21">
        <f t="shared" si="12"/>
        <v>21351</v>
      </c>
      <c r="L46" s="21">
        <f t="shared" si="12"/>
        <v>19944</v>
      </c>
      <c r="M46" s="21">
        <f t="shared" si="12"/>
        <v>44143</v>
      </c>
      <c r="N46" s="21">
        <f t="shared" si="12"/>
        <v>45905</v>
      </c>
      <c r="O46" s="21">
        <f t="shared" si="12"/>
        <v>30649</v>
      </c>
      <c r="P46" s="21">
        <f t="shared" si="12"/>
        <v>35194</v>
      </c>
      <c r="Q46" s="21">
        <f t="shared" si="12"/>
        <v>13105</v>
      </c>
      <c r="R46" s="21">
        <f t="shared" si="12"/>
        <v>29886</v>
      </c>
      <c r="U46" s="23"/>
      <c r="V46" s="23"/>
    </row>
    <row r="47" spans="1:22" s="22" customFormat="1" ht="17.100000000000001" customHeight="1">
      <c r="A47" s="24">
        <v>1</v>
      </c>
      <c r="B47" s="38" t="s">
        <v>101</v>
      </c>
      <c r="C47" s="25" t="s">
        <v>100</v>
      </c>
      <c r="D47" s="26">
        <f t="shared" si="11"/>
        <v>219012</v>
      </c>
      <c r="E47" s="27">
        <f t="shared" ref="E47:E49" si="13">G47+I47+K47+O47+Q47+M47</f>
        <v>100494</v>
      </c>
      <c r="F47" s="27">
        <f t="shared" ref="F47:F49" si="14">H47+J47+L47+P47+R47+N47</f>
        <v>118518</v>
      </c>
      <c r="G47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677</v>
      </c>
      <c r="H47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661</v>
      </c>
      <c r="I47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3195</v>
      </c>
      <c r="J47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3128</v>
      </c>
      <c r="K47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17735</v>
      </c>
      <c r="L47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16609</v>
      </c>
      <c r="M47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39134</v>
      </c>
      <c r="N47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38826</v>
      </c>
      <c r="O47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27610</v>
      </c>
      <c r="P47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31462</v>
      </c>
      <c r="Q47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12143</v>
      </c>
      <c r="R47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27832</v>
      </c>
      <c r="U47" s="23"/>
      <c r="V47" s="23"/>
    </row>
    <row r="48" spans="1:22" s="22" customFormat="1" ht="17.100000000000001" customHeight="1">
      <c r="A48" s="24">
        <v>2</v>
      </c>
      <c r="B48" s="38" t="s">
        <v>54</v>
      </c>
      <c r="C48" s="25" t="s">
        <v>29</v>
      </c>
      <c r="D48" s="26">
        <f t="shared" si="11"/>
        <v>2170</v>
      </c>
      <c r="E48" s="27">
        <f t="shared" si="13"/>
        <v>945</v>
      </c>
      <c r="F48" s="27">
        <f t="shared" si="14"/>
        <v>1225</v>
      </c>
      <c r="G48" s="26">
        <f>'Прил. 11 АЛЬФА'!F36</f>
        <v>0</v>
      </c>
      <c r="H48" s="26">
        <f>'Прил. 11 АЛЬФА'!G36</f>
        <v>0</v>
      </c>
      <c r="I48" s="26">
        <f>'Прил. 11 АЛЬФА'!H36</f>
        <v>4</v>
      </c>
      <c r="J48" s="26">
        <f>'Прил. 11 АЛЬФА'!I36</f>
        <v>2</v>
      </c>
      <c r="K48" s="26">
        <f>'Прил. 11 АЛЬФА'!J36</f>
        <v>182</v>
      </c>
      <c r="L48" s="26">
        <f>'Прил. 11 АЛЬФА'!K36</f>
        <v>134</v>
      </c>
      <c r="M48" s="26">
        <f>'Прил. 11 АЛЬФА'!L36</f>
        <v>429</v>
      </c>
      <c r="N48" s="26">
        <f>'Прил. 11 АЛЬФА'!M36</f>
        <v>377</v>
      </c>
      <c r="O48" s="26">
        <f>'Прил. 11 АЛЬФА'!N36</f>
        <v>215</v>
      </c>
      <c r="P48" s="26">
        <f>'Прил. 11 АЛЬФА'!O36</f>
        <v>350</v>
      </c>
      <c r="Q48" s="26">
        <f>'Прил. 11 АЛЬФА'!P36</f>
        <v>115</v>
      </c>
      <c r="R48" s="26">
        <f>'Прил. 11 АЛЬФА'!Q36</f>
        <v>362</v>
      </c>
      <c r="U48" s="23"/>
      <c r="V48" s="23"/>
    </row>
    <row r="49" spans="1:22" s="22" customFormat="1" ht="17.100000000000001" customHeight="1">
      <c r="A49" s="24">
        <v>3</v>
      </c>
      <c r="B49" s="38" t="s">
        <v>55</v>
      </c>
      <c r="C49" s="25" t="s">
        <v>30</v>
      </c>
      <c r="D49" s="26">
        <f t="shared" si="11"/>
        <v>22709</v>
      </c>
      <c r="E49" s="27">
        <f t="shared" si="13"/>
        <v>10037</v>
      </c>
      <c r="F49" s="27">
        <f t="shared" si="14"/>
        <v>12672</v>
      </c>
      <c r="G49" s="26">
        <f>'Прил. 11 АЛЬФА'!F29+'Прил. 11 АЛЬФА'!F30+'Прил. 11 АЛЬФА'!F31</f>
        <v>137</v>
      </c>
      <c r="H49" s="26">
        <f>'Прил. 11 АЛЬФА'!G29+'Прил. 11 АЛЬФА'!G30+'Прил. 11 АЛЬФА'!G31</f>
        <v>154</v>
      </c>
      <c r="I49" s="26">
        <f>'Прил. 11 АЛЬФА'!H29+'Прил. 11 АЛЬФА'!H30+'Прил. 11 АЛЬФА'!H31</f>
        <v>835</v>
      </c>
      <c r="J49" s="26">
        <f>'Прил. 11 АЛЬФА'!I29+'Прил. 11 АЛЬФА'!I30+'Прил. 11 АЛЬФА'!I31</f>
        <v>771</v>
      </c>
      <c r="K49" s="26">
        <f>'Прил. 11 АЛЬФА'!J29+'Прил. 11 АЛЬФА'!J30+'Прил. 11 АЛЬФА'!J31</f>
        <v>2660</v>
      </c>
      <c r="L49" s="26">
        <f>'Прил. 11 АЛЬФА'!K29+'Прил. 11 АЛЬФА'!K30+'Прил. 11 АЛЬФА'!K31</f>
        <v>2517</v>
      </c>
      <c r="M49" s="26">
        <f>'Прил. 11 АЛЬФА'!L29+'Прил. 11 АЛЬФА'!L30+'Прил. 11 АЛЬФА'!L31</f>
        <v>3650</v>
      </c>
      <c r="N49" s="26">
        <f>'Прил. 11 АЛЬФА'!M29+'Прил. 11 АЛЬФА'!M30+'Прил. 11 АЛЬФА'!M31</f>
        <v>5330</v>
      </c>
      <c r="O49" s="26">
        <f>'Прил. 11 АЛЬФА'!N29+'Прил. 11 АЛЬФА'!N30+'Прил. 11 АЛЬФА'!N31</f>
        <v>2128</v>
      </c>
      <c r="P49" s="26">
        <f>'Прил. 11 АЛЬФА'!O29+'Прил. 11 АЛЬФА'!O30+'Прил. 11 АЛЬФА'!O31</f>
        <v>2512</v>
      </c>
      <c r="Q49" s="26">
        <f>'Прил. 11 АЛЬФА'!P29+'Прил. 11 АЛЬФА'!P30+'Прил. 11 АЛЬФА'!P31</f>
        <v>627</v>
      </c>
      <c r="R49" s="26">
        <f>'Прил. 11 АЛЬФА'!Q29+'Прил. 11 АЛЬФА'!Q30+'Прил. 11 АЛЬФА'!Q31</f>
        <v>1388</v>
      </c>
      <c r="U49" s="23"/>
      <c r="V49" s="23"/>
    </row>
    <row r="50" spans="1:22" s="22" customFormat="1" ht="17.100000000000001" customHeight="1">
      <c r="A50" s="24">
        <v>4</v>
      </c>
      <c r="B50" s="38" t="s">
        <v>53</v>
      </c>
      <c r="C50" s="25" t="s">
        <v>28</v>
      </c>
      <c r="D50" s="26">
        <f t="shared" ref="D50" si="15">E50+F50</f>
        <v>6149</v>
      </c>
      <c r="E50" s="27">
        <f t="shared" ref="E50" si="16">G50+I50+K50+O50+Q50+M50</f>
        <v>2769</v>
      </c>
      <c r="F50" s="27">
        <f t="shared" ref="F50" si="17">H50+J50+L50+P50+R50+N50</f>
        <v>3380</v>
      </c>
      <c r="G50" s="26">
        <f>'Прил. 11 АЛЬФА'!F32+'Прил. 11 АЛЬФА'!F24</f>
        <v>16</v>
      </c>
      <c r="H50" s="26">
        <f>'Прил. 11 АЛЬФА'!G32+'Прил. 11 АЛЬФА'!G24</f>
        <v>7</v>
      </c>
      <c r="I50" s="26">
        <f>'Прил. 11 АЛЬФА'!H32+'Прил. 11 АЛЬФА'!H24</f>
        <v>133</v>
      </c>
      <c r="J50" s="26">
        <f>'Прил. 11 АЛЬФА'!I32+'Прил. 11 АЛЬФА'!I24</f>
        <v>143</v>
      </c>
      <c r="K50" s="26">
        <f>'Прил. 11 АЛЬФА'!J32+'Прил. 11 АЛЬФА'!J24</f>
        <v>774</v>
      </c>
      <c r="L50" s="26">
        <f>'Прил. 11 АЛЬФА'!K32+'Прил. 11 АЛЬФА'!K24</f>
        <v>684</v>
      </c>
      <c r="M50" s="26">
        <f>'Прил. 11 АЛЬФА'!L32+'Прил. 11 АЛЬФА'!L24</f>
        <v>930</v>
      </c>
      <c r="N50" s="26">
        <f>'Прил. 11 АЛЬФА'!M32+'Прил. 11 АЛЬФА'!M24</f>
        <v>1372</v>
      </c>
      <c r="O50" s="26">
        <f>'Прил. 11 АЛЬФА'!N32+'Прил. 11 АЛЬФА'!N24</f>
        <v>696</v>
      </c>
      <c r="P50" s="26">
        <f>'Прил. 11 АЛЬФА'!O32+'Прил. 11 АЛЬФА'!O24</f>
        <v>870</v>
      </c>
      <c r="Q50" s="26">
        <f>'Прил. 11 АЛЬФА'!P32+'Прил. 11 АЛЬФА'!P24</f>
        <v>220</v>
      </c>
      <c r="R50" s="26">
        <f>'Прил. 11 АЛЬФА'!Q32+'Прил. 11 АЛЬФА'!Q24</f>
        <v>304</v>
      </c>
      <c r="U50" s="23"/>
      <c r="V50" s="23"/>
    </row>
    <row r="51" spans="1:22" s="30" customFormat="1" ht="17.100000000000001" customHeight="1">
      <c r="A51" s="39"/>
      <c r="B51" s="40"/>
      <c r="C51" s="41"/>
      <c r="D51" s="42"/>
      <c r="E51" s="43"/>
      <c r="F51" s="43"/>
      <c r="G51" s="43"/>
      <c r="H51" s="44"/>
      <c r="I51" s="43"/>
      <c r="J51" s="44"/>
      <c r="K51" s="44"/>
      <c r="L51" s="44"/>
      <c r="M51" s="44"/>
      <c r="N51" s="44"/>
      <c r="O51" s="44"/>
      <c r="P51" s="44"/>
      <c r="Q51" s="45"/>
      <c r="R51" s="45"/>
    </row>
    <row r="52" spans="1:22" s="30" customFormat="1" ht="17.100000000000001" customHeight="1">
      <c r="A52" s="39"/>
      <c r="B52" s="40"/>
      <c r="C52" s="41"/>
      <c r="D52" s="26"/>
      <c r="E52" s="27"/>
      <c r="F52" s="27"/>
      <c r="G52" s="27"/>
      <c r="H52" s="68"/>
      <c r="I52" s="27"/>
      <c r="J52" s="68"/>
      <c r="K52" s="68"/>
      <c r="L52" s="68"/>
      <c r="M52" s="68"/>
      <c r="N52" s="68"/>
      <c r="O52" s="68"/>
      <c r="P52" s="68"/>
      <c r="Q52" s="69"/>
      <c r="R52" s="69"/>
    </row>
    <row r="53" spans="1:22" s="18" customFormat="1" ht="5.25" customHeight="1">
      <c r="A53" s="31"/>
      <c r="B53" s="31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22" s="18" customFormat="1" ht="11.25" customHeight="1">
      <c r="A54" s="31"/>
      <c r="B54" s="31"/>
      <c r="C54" s="32"/>
      <c r="D54" s="32"/>
    </row>
    <row r="55" spans="1:22" s="35" customFormat="1">
      <c r="A55" s="34" t="s">
        <v>34</v>
      </c>
      <c r="B55" s="34"/>
      <c r="E55" s="80"/>
      <c r="F55" s="80"/>
      <c r="G55" s="73"/>
      <c r="H55" s="73"/>
      <c r="I55" s="73"/>
      <c r="J55" s="73"/>
      <c r="K55" s="73"/>
      <c r="L55" s="73"/>
      <c r="M55" s="73"/>
      <c r="N55" s="73"/>
      <c r="O55" s="73"/>
    </row>
    <row r="56" spans="1:22" s="35" customFormat="1" ht="13.5" customHeight="1">
      <c r="E56" s="71" t="s">
        <v>35</v>
      </c>
      <c r="F56" s="71"/>
      <c r="G56" s="72" t="s">
        <v>36</v>
      </c>
      <c r="H56" s="72"/>
      <c r="I56" s="72"/>
      <c r="J56" s="72"/>
      <c r="K56" s="72"/>
      <c r="L56" s="72"/>
      <c r="M56" s="72"/>
      <c r="N56" s="72"/>
      <c r="O56" s="72"/>
    </row>
    <row r="57" spans="1:22" s="35" customFormat="1" ht="22.5" customHeight="1">
      <c r="A57" s="12" t="s">
        <v>37</v>
      </c>
      <c r="B57" s="12"/>
    </row>
    <row r="58" spans="1:22" s="35" customFormat="1" ht="21" customHeight="1">
      <c r="A58" s="73"/>
      <c r="B58" s="73"/>
      <c r="C58" s="73"/>
      <c r="D58" s="73"/>
      <c r="E58" s="80"/>
      <c r="F58" s="80"/>
      <c r="G58" s="73"/>
      <c r="H58" s="73"/>
      <c r="I58" s="73"/>
      <c r="J58" s="73"/>
      <c r="K58" s="73"/>
      <c r="L58" s="73"/>
      <c r="M58" s="73"/>
      <c r="N58" s="73"/>
      <c r="O58" s="73"/>
    </row>
    <row r="59" spans="1:22" s="36" customFormat="1" ht="12">
      <c r="A59" s="72" t="s">
        <v>38</v>
      </c>
      <c r="B59" s="72"/>
      <c r="C59" s="72"/>
      <c r="D59" s="72"/>
      <c r="E59" s="71" t="s">
        <v>35</v>
      </c>
      <c r="F59" s="71"/>
      <c r="G59" s="72" t="s">
        <v>36</v>
      </c>
      <c r="H59" s="72"/>
      <c r="I59" s="72"/>
      <c r="J59" s="72"/>
      <c r="K59" s="72"/>
      <c r="L59" s="72"/>
      <c r="M59" s="72"/>
      <c r="N59" s="72"/>
      <c r="O59" s="72"/>
    </row>
  </sheetData>
  <mergeCells count="29">
    <mergeCell ref="A59:D59"/>
    <mergeCell ref="E59:F59"/>
    <mergeCell ref="G59:O59"/>
    <mergeCell ref="E56:F56"/>
    <mergeCell ref="E55:F55"/>
    <mergeCell ref="G55:O55"/>
    <mergeCell ref="G56:O56"/>
    <mergeCell ref="A58:D58"/>
    <mergeCell ref="E58:F58"/>
    <mergeCell ref="G58:O58"/>
    <mergeCell ref="A8:R8"/>
    <mergeCell ref="A9:R9"/>
    <mergeCell ref="D12:P12"/>
    <mergeCell ref="D13:P13"/>
    <mergeCell ref="G10:J10"/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66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112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67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68</v>
      </c>
      <c r="I10" s="57" t="s">
        <v>129</v>
      </c>
      <c r="J10" s="9" t="s">
        <v>115</v>
      </c>
      <c r="N10" s="11"/>
    </row>
    <row r="11" spans="1:17" s="9" customFormat="1" ht="20.25">
      <c r="N11" s="47"/>
      <c r="O11" s="70">
        <f>L43+M43+N43+O43+P43+Q43</f>
        <v>520604</v>
      </c>
    </row>
    <row r="12" spans="1:17" s="12" customFormat="1" ht="18.75">
      <c r="C12" s="91" t="s">
        <v>61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69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70</v>
      </c>
      <c r="G17" s="112"/>
      <c r="H17" s="111" t="s">
        <v>18</v>
      </c>
      <c r="I17" s="112"/>
      <c r="J17" s="111" t="s">
        <v>19</v>
      </c>
      <c r="K17" s="112"/>
      <c r="L17" s="103" t="s">
        <v>114</v>
      </c>
      <c r="M17" s="104"/>
      <c r="N17" s="103" t="s">
        <v>113</v>
      </c>
      <c r="O17" s="104" t="s">
        <v>104</v>
      </c>
      <c r="P17" s="59" t="s">
        <v>105</v>
      </c>
      <c r="Q17" s="59" t="s">
        <v>106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71</v>
      </c>
      <c r="C20" s="52">
        <f t="shared" ref="C20:C42" si="0">D20+E20</f>
        <v>266034</v>
      </c>
      <c r="D20" s="53">
        <f>'Прил. 11 СОГАЗ'!D20+'Прил. 11 АЛЬФА'!D20</f>
        <v>123251</v>
      </c>
      <c r="E20" s="53">
        <f>'Прил. 11 СОГАЗ'!E20+'Прил. 11 АЛЬФА'!E20</f>
        <v>142783</v>
      </c>
      <c r="F20" s="53">
        <f>'Прил. 11 СОГАЗ'!F20+'Прил. 11 АЛЬФА'!F20</f>
        <v>989</v>
      </c>
      <c r="G20" s="53">
        <f>'Прил. 11 СОГАЗ'!G20+'Прил. 11 АЛЬФА'!G20</f>
        <v>976</v>
      </c>
      <c r="H20" s="53">
        <f>'Прил. 11 СОГАЗ'!H20+'Прил. 11 АЛЬФА'!H20</f>
        <v>4545</v>
      </c>
      <c r="I20" s="53">
        <f>'Прил. 11 СОГАЗ'!I20+'Прил. 11 АЛЬФА'!I20</f>
        <v>4345</v>
      </c>
      <c r="J20" s="53">
        <f>'Прил. 11 СОГАЗ'!J20+'Прил. 11 АЛЬФА'!J20</f>
        <v>20334</v>
      </c>
      <c r="K20" s="53">
        <f>'Прил. 11 СОГАЗ'!K20+'Прил. 11 АЛЬФА'!K20</f>
        <v>18884</v>
      </c>
      <c r="L20" s="53">
        <f>'Прил. 11 СОГАЗ'!L20+'Прил. 11 АЛЬФА'!L20</f>
        <v>46406</v>
      </c>
      <c r="M20" s="53">
        <f>'Прил. 11 СОГАЗ'!M20+'Прил. 11 АЛЬФА'!M20</f>
        <v>46783</v>
      </c>
      <c r="N20" s="53">
        <f>'Прил. 11 СОГАЗ'!N20+'Прил. 11 АЛЬФА'!N20</f>
        <v>35554</v>
      </c>
      <c r="O20" s="53">
        <f>'Прил. 11 СОГАЗ'!O20+'Прил. 11 АЛЬФА'!O20</f>
        <v>38960</v>
      </c>
      <c r="P20" s="53">
        <f>'Прил. 11 СОГАЗ'!P20+'Прил. 11 АЛЬФА'!P20</f>
        <v>15423</v>
      </c>
      <c r="Q20" s="53">
        <f>'Прил. 11 СОГАЗ'!Q20+'Прил. 11 АЛЬФА'!Q20</f>
        <v>32835</v>
      </c>
    </row>
    <row r="21" spans="1:17" s="35" customFormat="1" ht="18.75">
      <c r="A21" s="50" t="s">
        <v>72</v>
      </c>
      <c r="B21" s="51" t="s">
        <v>73</v>
      </c>
      <c r="C21" s="52">
        <f t="shared" si="0"/>
        <v>7697</v>
      </c>
      <c r="D21" s="53">
        <f>'Прил. 11 СОГАЗ'!D21+'Прил. 11 АЛЬФА'!D21</f>
        <v>3647</v>
      </c>
      <c r="E21" s="53">
        <f>'Прил. 11 СОГАЗ'!E21+'Прил. 11 АЛЬФА'!E21</f>
        <v>4050</v>
      </c>
      <c r="F21" s="53">
        <f>'Прил. 11 СОГАЗ'!F21+'Прил. 11 АЛЬФА'!F21</f>
        <v>31</v>
      </c>
      <c r="G21" s="53">
        <f>'Прил. 11 СОГАЗ'!G21+'Прил. 11 АЛЬФА'!G21</f>
        <v>28</v>
      </c>
      <c r="H21" s="53">
        <f>'Прил. 11 СОГАЗ'!H21+'Прил. 11 АЛЬФА'!H21</f>
        <v>153</v>
      </c>
      <c r="I21" s="53">
        <f>'Прил. 11 СОГАЗ'!I21+'Прил. 11 АЛЬФА'!I21</f>
        <v>129</v>
      </c>
      <c r="J21" s="53">
        <f>'Прил. 11 СОГАЗ'!J21+'Прил. 11 АЛЬФА'!J21</f>
        <v>645</v>
      </c>
      <c r="K21" s="53">
        <f>'Прил. 11 СОГАЗ'!K21+'Прил. 11 АЛЬФА'!K21</f>
        <v>546</v>
      </c>
      <c r="L21" s="53">
        <f>'Прил. 11 СОГАЗ'!L21+'Прил. 11 АЛЬФА'!L21</f>
        <v>1491</v>
      </c>
      <c r="M21" s="53">
        <f>'Прил. 11 СОГАЗ'!M21+'Прил. 11 АЛЬФА'!M21</f>
        <v>1437</v>
      </c>
      <c r="N21" s="53">
        <f>'Прил. 11 СОГАЗ'!N21+'Прил. 11 АЛЬФА'!N21</f>
        <v>948</v>
      </c>
      <c r="O21" s="53">
        <f>'Прил. 11 СОГАЗ'!O21+'Прил. 11 АЛЬФА'!O21</f>
        <v>1137</v>
      </c>
      <c r="P21" s="53">
        <f>'Прил. 11 СОГАЗ'!P21+'Прил. 11 АЛЬФА'!P21</f>
        <v>379</v>
      </c>
      <c r="Q21" s="53">
        <f>'Прил. 11 СОГАЗ'!Q21+'Прил. 11 АЛЬФА'!Q21</f>
        <v>773</v>
      </c>
    </row>
    <row r="22" spans="1:17" s="35" customFormat="1" ht="18.75">
      <c r="A22" s="50">
        <f>A20+1</f>
        <v>2</v>
      </c>
      <c r="B22" s="51" t="s">
        <v>74</v>
      </c>
      <c r="C22" s="52">
        <f t="shared" si="0"/>
        <v>45413</v>
      </c>
      <c r="D22" s="53">
        <f>'Прил. 11 СОГАЗ'!D22+'Прил. 11 АЛЬФА'!D22</f>
        <v>19454</v>
      </c>
      <c r="E22" s="53">
        <f>'Прил. 11 СОГАЗ'!E22+'Прил. 11 АЛЬФА'!E22</f>
        <v>25959</v>
      </c>
      <c r="F22" s="53">
        <f>'Прил. 11 СОГАЗ'!F22+'Прил. 11 АЛЬФА'!F22</f>
        <v>208</v>
      </c>
      <c r="G22" s="53">
        <f>'Прил. 11 СОГАЗ'!G22+'Прил. 11 АЛЬФА'!G22</f>
        <v>222</v>
      </c>
      <c r="H22" s="53">
        <f>'Прил. 11 СОГАЗ'!H22+'Прил. 11 АЛЬФА'!H22</f>
        <v>1108</v>
      </c>
      <c r="I22" s="53">
        <f>'Прил. 11 СОГАЗ'!I22+'Прил. 11 АЛЬФА'!I22</f>
        <v>1167</v>
      </c>
      <c r="J22" s="53">
        <f>'Прил. 11 СОГАЗ'!J22+'Прил. 11 АЛЬФА'!J22</f>
        <v>4832</v>
      </c>
      <c r="K22" s="53">
        <f>'Прил. 11 СОГАЗ'!K22+'Прил. 11 АЛЬФА'!K22</f>
        <v>4792</v>
      </c>
      <c r="L22" s="53">
        <f>'Прил. 11 СОГАЗ'!L22+'Прил. 11 АЛЬФА'!L22</f>
        <v>6819</v>
      </c>
      <c r="M22" s="53">
        <f>'Прил. 11 СОГАЗ'!M22+'Прил. 11 АЛЬФА'!M22</f>
        <v>10249</v>
      </c>
      <c r="N22" s="53">
        <f>'Прил. 11 СОГАЗ'!N22+'Прил. 11 АЛЬФА'!N22</f>
        <v>4867</v>
      </c>
      <c r="O22" s="53">
        <f>'Прил. 11 СОГАЗ'!O22+'Прил. 11 АЛЬФА'!O22</f>
        <v>6314</v>
      </c>
      <c r="P22" s="53">
        <f>'Прил. 11 СОГАЗ'!P22+'Прил. 11 АЛЬФА'!P22</f>
        <v>1620</v>
      </c>
      <c r="Q22" s="53">
        <f>'Прил. 11 СОГАЗ'!Q22+'Прил. 11 АЛЬФА'!Q22</f>
        <v>3215</v>
      </c>
    </row>
    <row r="23" spans="1:17" s="35" customFormat="1" ht="18.75">
      <c r="A23" s="50" t="s">
        <v>75</v>
      </c>
      <c r="B23" s="51" t="s">
        <v>76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67" t="s">
        <v>77</v>
      </c>
      <c r="C24" s="52">
        <f t="shared" si="0"/>
        <v>995</v>
      </c>
      <c r="D24" s="53">
        <f>'Прил. 11 СОГАЗ'!D24+'Прил. 11 АЛЬФА'!D24</f>
        <v>512</v>
      </c>
      <c r="E24" s="53">
        <f>'Прил. 11 СОГАЗ'!E24+'Прил. 11 АЛЬФА'!E24</f>
        <v>483</v>
      </c>
      <c r="F24" s="53">
        <f>'Прил. 11 СОГАЗ'!F24+'Прил. 11 АЛЬФА'!F24</f>
        <v>2</v>
      </c>
      <c r="G24" s="53">
        <f>'Прил. 11 СОГАЗ'!G24+'Прил. 11 АЛЬФА'!G24</f>
        <v>0</v>
      </c>
      <c r="H24" s="53">
        <f>'Прил. 11 СОГАЗ'!H24+'Прил. 11 АЛЬФА'!H24</f>
        <v>9</v>
      </c>
      <c r="I24" s="53">
        <f>'Прил. 11 СОГАЗ'!I24+'Прил. 11 АЛЬФА'!I24</f>
        <v>10</v>
      </c>
      <c r="J24" s="53">
        <f>'Прил. 11 СОГАЗ'!J24+'Прил. 11 АЛЬФА'!J24</f>
        <v>80</v>
      </c>
      <c r="K24" s="53">
        <f>'Прил. 11 СОГАЗ'!K24+'Прил. 11 АЛЬФА'!K24</f>
        <v>75</v>
      </c>
      <c r="L24" s="53">
        <f>'Прил. 11 СОГАЗ'!L24+'Прил. 11 АЛЬФА'!L24</f>
        <v>188</v>
      </c>
      <c r="M24" s="53">
        <f>'Прил. 11 СОГАЗ'!M24+'Прил. 11 АЛЬФА'!M24</f>
        <v>153</v>
      </c>
      <c r="N24" s="53">
        <f>'Прил. 11 СОГАЗ'!N24+'Прил. 11 АЛЬФА'!N24</f>
        <v>180</v>
      </c>
      <c r="O24" s="53">
        <f>'Прил. 11 СОГАЗ'!O24+'Прил. 11 АЛЬФА'!O24</f>
        <v>185</v>
      </c>
      <c r="P24" s="53">
        <f>'Прил. 11 СОГАЗ'!P24+'Прил. 11 АЛЬФА'!P24</f>
        <v>53</v>
      </c>
      <c r="Q24" s="53">
        <f>'Прил. 11 СОГАЗ'!Q24+'Прил. 11 АЛЬФА'!Q24</f>
        <v>60</v>
      </c>
    </row>
    <row r="25" spans="1:17" s="35" customFormat="1" ht="18.75">
      <c r="A25" s="50">
        <f>A24+1</f>
        <v>4</v>
      </c>
      <c r="B25" s="51" t="s">
        <v>78</v>
      </c>
      <c r="C25" s="52">
        <f t="shared" si="0"/>
        <v>36414</v>
      </c>
      <c r="D25" s="53">
        <f>'Прил. 11 СОГАЗ'!D25+'Прил. 11 АЛЬФА'!D25</f>
        <v>17568</v>
      </c>
      <c r="E25" s="53">
        <f>'Прил. 11 СОГАЗ'!E25+'Прил. 11 АЛЬФА'!E25</f>
        <v>18846</v>
      </c>
      <c r="F25" s="53">
        <f>'Прил. 11 СОГАЗ'!F25+'Прил. 11 АЛЬФА'!F25</f>
        <v>112</v>
      </c>
      <c r="G25" s="53">
        <f>'Прил. 11 СОГАЗ'!G25+'Прил. 11 АЛЬФА'!G25</f>
        <v>102</v>
      </c>
      <c r="H25" s="53">
        <f>'Прил. 11 СОГАЗ'!H25+'Прил. 11 АЛЬФА'!H25</f>
        <v>529</v>
      </c>
      <c r="I25" s="53">
        <f>'Прил. 11 СОГАЗ'!I25+'Прил. 11 АЛЬФА'!I25</f>
        <v>566</v>
      </c>
      <c r="J25" s="53">
        <f>'Прил. 11 СОГАЗ'!J25+'Прил. 11 АЛЬФА'!J25</f>
        <v>2696</v>
      </c>
      <c r="K25" s="53">
        <f>'Прил. 11 СОГАЗ'!K25+'Прил. 11 АЛЬФА'!K25</f>
        <v>2598</v>
      </c>
      <c r="L25" s="53">
        <f>'Прил. 11 СОГАЗ'!L25+'Прил. 11 АЛЬФА'!L25</f>
        <v>6856</v>
      </c>
      <c r="M25" s="53">
        <f>'Прил. 11 СОГАЗ'!M25+'Прил. 11 АЛЬФА'!M25</f>
        <v>5958</v>
      </c>
      <c r="N25" s="53">
        <f>'Прил. 11 СОГАЗ'!N25+'Прил. 11 АЛЬФА'!N25</f>
        <v>5221</v>
      </c>
      <c r="O25" s="53">
        <f>'Прил. 11 СОГАЗ'!O25+'Прил. 11 АЛЬФА'!O25</f>
        <v>5149</v>
      </c>
      <c r="P25" s="53">
        <f>'Прил. 11 СОГАЗ'!P25+'Прил. 11 АЛЬФА'!P25</f>
        <v>2154</v>
      </c>
      <c r="Q25" s="53">
        <f>'Прил. 11 СОГАЗ'!Q25+'Прил. 11 АЛЬФА'!Q25</f>
        <v>4473</v>
      </c>
    </row>
    <row r="26" spans="1:17" s="35" customFormat="1" ht="18.75">
      <c r="A26" s="50" t="s">
        <v>79</v>
      </c>
      <c r="B26" s="51" t="s">
        <v>80</v>
      </c>
      <c r="C26" s="52">
        <f t="shared" si="0"/>
        <v>453</v>
      </c>
      <c r="D26" s="53">
        <f>'Прил. 11 СОГАЗ'!D26+'Прил. 11 АЛЬФА'!D26</f>
        <v>227</v>
      </c>
      <c r="E26" s="53">
        <f>'Прил. 11 СОГАЗ'!E26+'Прил. 11 АЛЬФА'!E26</f>
        <v>226</v>
      </c>
      <c r="F26" s="53">
        <f>'Прил. 11 СОГАЗ'!F26+'Прил. 11 АЛЬФА'!F26</f>
        <v>0</v>
      </c>
      <c r="G26" s="53">
        <f>'Прил. 11 СОГАЗ'!G26+'Прил. 11 АЛЬФА'!G26</f>
        <v>0</v>
      </c>
      <c r="H26" s="53">
        <f>'Прил. 11 СОГАЗ'!H26+'Прил. 11 АЛЬФА'!H26</f>
        <v>3</v>
      </c>
      <c r="I26" s="53">
        <f>'Прил. 11 СОГАЗ'!I26+'Прил. 11 АЛЬФА'!I26</f>
        <v>4</v>
      </c>
      <c r="J26" s="53">
        <f>'Прил. 11 СОГАЗ'!J26+'Прил. 11 АЛЬФА'!J26</f>
        <v>26</v>
      </c>
      <c r="K26" s="53">
        <f>'Прил. 11 СОГАЗ'!K26+'Прил. 11 АЛЬФА'!K26</f>
        <v>19</v>
      </c>
      <c r="L26" s="53">
        <f>'Прил. 11 СОГАЗ'!L26+'Прил. 11 АЛЬФА'!L26</f>
        <v>84</v>
      </c>
      <c r="M26" s="53">
        <f>'Прил. 11 СОГАЗ'!M26+'Прил. 11 АЛЬФА'!M26</f>
        <v>57</v>
      </c>
      <c r="N26" s="53">
        <f>'Прил. 11 СОГАЗ'!N26+'Прил. 11 АЛЬФА'!N26</f>
        <v>81</v>
      </c>
      <c r="O26" s="53">
        <f>'Прил. 11 СОГАЗ'!O26+'Прил. 11 АЛЬФА'!O26</f>
        <v>69</v>
      </c>
      <c r="P26" s="53">
        <f>'Прил. 11 СОГАЗ'!P26+'Прил. 11 АЛЬФА'!P26</f>
        <v>33</v>
      </c>
      <c r="Q26" s="53">
        <f>'Прил. 11 СОГАЗ'!Q26+'Прил. 11 АЛЬФА'!Q26</f>
        <v>77</v>
      </c>
    </row>
    <row r="27" spans="1:17" s="35" customFormat="1" ht="18.75">
      <c r="A27" s="50">
        <f>A25+1</f>
        <v>5</v>
      </c>
      <c r="B27" s="51" t="s">
        <v>81</v>
      </c>
      <c r="C27" s="52">
        <f t="shared" si="0"/>
        <v>3833</v>
      </c>
      <c r="D27" s="53">
        <f>'Прил. 11 СОГАЗ'!D27+'Прил. 11 АЛЬФА'!D27</f>
        <v>1705</v>
      </c>
      <c r="E27" s="53">
        <f>'Прил. 11 СОГАЗ'!E27+'Прил. 11 АЛЬФА'!E27</f>
        <v>2128</v>
      </c>
      <c r="F27" s="53">
        <f>'Прил. 11 СОГАЗ'!F27+'Прил. 11 АЛЬФА'!F27</f>
        <v>19</v>
      </c>
      <c r="G27" s="53">
        <f>'Прил. 11 СОГАЗ'!G27+'Прил. 11 АЛЬФА'!G27</f>
        <v>16</v>
      </c>
      <c r="H27" s="53">
        <f>'Прил. 11 СОГАЗ'!H27+'Прил. 11 АЛЬФА'!H27</f>
        <v>74</v>
      </c>
      <c r="I27" s="53">
        <f>'Прил. 11 СОГАЗ'!I27+'Прил. 11 АЛЬФА'!I27</f>
        <v>81</v>
      </c>
      <c r="J27" s="53">
        <f>'Прил. 11 СОГАЗ'!J27+'Прил. 11 АЛЬФА'!J27</f>
        <v>525</v>
      </c>
      <c r="K27" s="53">
        <f>'Прил. 11 СОГАЗ'!K27+'Прил. 11 АЛЬФА'!K27</f>
        <v>485</v>
      </c>
      <c r="L27" s="53">
        <f>'Прил. 11 СОГАЗ'!L27+'Прил. 11 АЛЬФА'!L27</f>
        <v>601</v>
      </c>
      <c r="M27" s="53">
        <f>'Прил. 11 СОГАЗ'!M27+'Прил. 11 АЛЬФА'!M27</f>
        <v>872</v>
      </c>
      <c r="N27" s="53">
        <f>'Прил. 11 СОГАЗ'!N27+'Прил. 11 АЛЬФА'!N27</f>
        <v>394</v>
      </c>
      <c r="O27" s="53">
        <f>'Прил. 11 СОГАЗ'!O27+'Прил. 11 АЛЬФА'!O27</f>
        <v>503</v>
      </c>
      <c r="P27" s="53">
        <f>'Прил. 11 СОГАЗ'!P27+'Прил. 11 АЛЬФА'!P27</f>
        <v>92</v>
      </c>
      <c r="Q27" s="53">
        <f>'Прил. 11 СОГАЗ'!Q27+'Прил. 11 АЛЬФА'!Q27</f>
        <v>171</v>
      </c>
    </row>
    <row r="28" spans="1:17" s="35" customFormat="1" ht="18.75">
      <c r="A28" s="50">
        <f t="shared" ref="A28:A36" si="1">A27+1</f>
        <v>6</v>
      </c>
      <c r="B28" s="51" t="s">
        <v>82</v>
      </c>
      <c r="C28" s="52">
        <f t="shared" si="0"/>
        <v>28364</v>
      </c>
      <c r="D28" s="53">
        <f>'Прил. 11 СОГАЗ'!D28+'Прил. 11 АЛЬФА'!D28</f>
        <v>13130</v>
      </c>
      <c r="E28" s="53">
        <f>'Прил. 11 СОГАЗ'!E28+'Прил. 11 АЛЬФА'!E28</f>
        <v>15234</v>
      </c>
      <c r="F28" s="53">
        <f>'Прил. 11 СОГАЗ'!F28+'Прил. 11 АЛЬФА'!F28</f>
        <v>96</v>
      </c>
      <c r="G28" s="53">
        <f>'Прил. 11 СОГАЗ'!G28+'Прил. 11 АЛЬФА'!G28</f>
        <v>78</v>
      </c>
      <c r="H28" s="53">
        <f>'Прил. 11 СОГАЗ'!H28+'Прил. 11 АЛЬФА'!H28</f>
        <v>573</v>
      </c>
      <c r="I28" s="53">
        <f>'Прил. 11 СОГАЗ'!I28+'Прил. 11 АЛЬФА'!I28</f>
        <v>506</v>
      </c>
      <c r="J28" s="53">
        <f>'Прил. 11 СОГАЗ'!J28+'Прил. 11 АЛЬФА'!J28</f>
        <v>2706</v>
      </c>
      <c r="K28" s="53">
        <f>'Прил. 11 СОГАЗ'!K28+'Прил. 11 АЛЬФА'!K28</f>
        <v>2665</v>
      </c>
      <c r="L28" s="53">
        <f>'Прил. 11 СОГАЗ'!L28+'Прил. 11 АЛЬФА'!L28</f>
        <v>5015</v>
      </c>
      <c r="M28" s="53">
        <f>'Прил. 11 СОГАЗ'!M28+'Прил. 11 АЛЬФА'!M28</f>
        <v>5491</v>
      </c>
      <c r="N28" s="53">
        <f>'Прил. 11 СОГАЗ'!N28+'Прил. 11 АЛЬФА'!N28</f>
        <v>3614</v>
      </c>
      <c r="O28" s="53">
        <f>'Прил. 11 СОГАЗ'!O28+'Прил. 11 АЛЬФА'!O28</f>
        <v>3877</v>
      </c>
      <c r="P28" s="53">
        <f>'Прил. 11 СОГАЗ'!P28+'Прил. 11 АЛЬФА'!P28</f>
        <v>1126</v>
      </c>
      <c r="Q28" s="53">
        <f>'Прил. 11 СОГАЗ'!Q28+'Прил. 11 АЛЬФА'!Q28</f>
        <v>2617</v>
      </c>
    </row>
    <row r="29" spans="1:17" s="35" customFormat="1" ht="18.75">
      <c r="A29" s="50">
        <f t="shared" si="1"/>
        <v>7</v>
      </c>
      <c r="B29" s="51" t="s">
        <v>83</v>
      </c>
      <c r="C29" s="52">
        <f t="shared" si="0"/>
        <v>13055</v>
      </c>
      <c r="D29" s="53">
        <f>'Прил. 11 СОГАЗ'!D29+'Прил. 11 АЛЬФА'!D29</f>
        <v>5769</v>
      </c>
      <c r="E29" s="53">
        <f>'Прил. 11 СОГАЗ'!E29+'Прил. 11 АЛЬФА'!E29</f>
        <v>7286</v>
      </c>
      <c r="F29" s="53">
        <f>'Прил. 11 СОГАЗ'!F29+'Прил. 11 АЛЬФА'!F29</f>
        <v>46</v>
      </c>
      <c r="G29" s="53">
        <f>'Прил. 11 СОГАЗ'!G29+'Прил. 11 АЛЬФА'!G29</f>
        <v>67</v>
      </c>
      <c r="H29" s="53">
        <f>'Прил. 11 СОГАЗ'!H29+'Прил. 11 АЛЬФА'!H29</f>
        <v>363</v>
      </c>
      <c r="I29" s="53">
        <f>'Прил. 11 СОГАЗ'!I29+'Прил. 11 АЛЬФА'!I29</f>
        <v>318</v>
      </c>
      <c r="J29" s="53">
        <f>'Прил. 11 СОГАЗ'!J29+'Прил. 11 АЛЬФА'!J29</f>
        <v>1404</v>
      </c>
      <c r="K29" s="53">
        <f>'Прил. 11 СОГАЗ'!K29+'Прил. 11 АЛЬФА'!K29</f>
        <v>1287</v>
      </c>
      <c r="L29" s="53">
        <f>'Прил. 11 СОГАЗ'!L29+'Прил. 11 АЛЬФА'!L29</f>
        <v>2153</v>
      </c>
      <c r="M29" s="53">
        <f>'Прил. 11 СОГАЗ'!M29+'Прил. 11 АЛЬФА'!M29</f>
        <v>2842</v>
      </c>
      <c r="N29" s="53">
        <f>'Прил. 11 СОГАЗ'!N29+'Прил. 11 АЛЬФА'!N29</f>
        <v>1356</v>
      </c>
      <c r="O29" s="53">
        <f>'Прил. 11 СОГАЗ'!O29+'Прил. 11 АЛЬФА'!O29</f>
        <v>1767</v>
      </c>
      <c r="P29" s="53">
        <f>'Прил. 11 СОГАЗ'!P29+'Прил. 11 АЛЬФА'!P29</f>
        <v>447</v>
      </c>
      <c r="Q29" s="53">
        <f>'Прил. 11 СОГАЗ'!Q29+'Прил. 11 АЛЬФА'!Q29</f>
        <v>1005</v>
      </c>
    </row>
    <row r="30" spans="1:17" s="35" customFormat="1" ht="18.75">
      <c r="A30" s="50">
        <f t="shared" si="1"/>
        <v>8</v>
      </c>
      <c r="B30" s="51" t="s">
        <v>84</v>
      </c>
      <c r="C30" s="52">
        <f t="shared" si="0"/>
        <v>7911</v>
      </c>
      <c r="D30" s="53">
        <f>'Прил. 11 СОГАЗ'!D30+'Прил. 11 АЛЬФА'!D30</f>
        <v>3245</v>
      </c>
      <c r="E30" s="53">
        <f>'Прил. 11 СОГАЗ'!E30+'Прил. 11 АЛЬФА'!E30</f>
        <v>4666</v>
      </c>
      <c r="F30" s="53">
        <f>'Прил. 11 СОГАЗ'!F30+'Прил. 11 АЛЬФА'!F30</f>
        <v>47</v>
      </c>
      <c r="G30" s="53">
        <f>'Прил. 11 СОГАЗ'!G30+'Прил. 11 АЛЬФА'!G30</f>
        <v>47</v>
      </c>
      <c r="H30" s="53">
        <f>'Прил. 11 СОГАЗ'!H30+'Прил. 11 АЛЬФА'!H30</f>
        <v>265</v>
      </c>
      <c r="I30" s="53">
        <f>'Прил. 11 СОГАЗ'!I30+'Прил. 11 АЛЬФА'!I30</f>
        <v>288</v>
      </c>
      <c r="J30" s="53">
        <f>'Прил. 11 СОГАЗ'!J30+'Прил. 11 АЛЬФА'!J30</f>
        <v>1189</v>
      </c>
      <c r="K30" s="53">
        <f>'Прил. 11 СОГАЗ'!K30+'Прил. 11 АЛЬФА'!K30</f>
        <v>1124</v>
      </c>
      <c r="L30" s="53">
        <f>'Прил. 11 СОГАЗ'!L30+'Прил. 11 АЛЬФА'!L30</f>
        <v>999</v>
      </c>
      <c r="M30" s="53">
        <f>'Прил. 11 СОГАЗ'!M30+'Прил. 11 АЛЬФА'!M30</f>
        <v>2178</v>
      </c>
      <c r="N30" s="53">
        <f>'Прил. 11 СОГАЗ'!N30+'Прил. 11 АЛЬФА'!N30</f>
        <v>611</v>
      </c>
      <c r="O30" s="53">
        <f>'Прил. 11 СОГАЗ'!O30+'Прил. 11 АЛЬФА'!O30</f>
        <v>813</v>
      </c>
      <c r="P30" s="53">
        <f>'Прил. 11 СОГАЗ'!P30+'Прил. 11 АЛЬФА'!P30</f>
        <v>134</v>
      </c>
      <c r="Q30" s="53">
        <f>'Прил. 11 СОГАЗ'!Q30+'Прил. 11 АЛЬФА'!Q30</f>
        <v>216</v>
      </c>
    </row>
    <row r="31" spans="1:17" s="35" customFormat="1" ht="18.75">
      <c r="A31" s="50">
        <f t="shared" si="1"/>
        <v>9</v>
      </c>
      <c r="B31" s="51" t="s">
        <v>85</v>
      </c>
      <c r="C31" s="52">
        <f t="shared" si="0"/>
        <v>11717</v>
      </c>
      <c r="D31" s="53">
        <f>'Прил. 11 СОГАЗ'!D31+'Прил. 11 АЛЬФА'!D31</f>
        <v>5437</v>
      </c>
      <c r="E31" s="53">
        <f>'Прил. 11 СОГАЗ'!E31+'Прил. 11 АЛЬФА'!E31</f>
        <v>6280</v>
      </c>
      <c r="F31" s="53">
        <f>'Прил. 11 СОГАЗ'!F31+'Прил. 11 АЛЬФА'!F31</f>
        <v>52</v>
      </c>
      <c r="G31" s="53">
        <f>'Прил. 11 СОГАЗ'!G31+'Прил. 11 АЛЬФА'!G31</f>
        <v>56</v>
      </c>
      <c r="H31" s="53">
        <f>'Прил. 11 СОГАЗ'!H31+'Прил. 11 АЛЬФА'!H31</f>
        <v>296</v>
      </c>
      <c r="I31" s="53">
        <f>'Прил. 11 СОГАЗ'!I31+'Прил. 11 АЛЬФА'!I31</f>
        <v>264</v>
      </c>
      <c r="J31" s="53">
        <f>'Прил. 11 СОГАЗ'!J31+'Прил. 11 АЛЬФА'!J31</f>
        <v>1231</v>
      </c>
      <c r="K31" s="53">
        <f>'Прил. 11 СОГАЗ'!K31+'Прил. 11 АЛЬФА'!K31</f>
        <v>1168</v>
      </c>
      <c r="L31" s="53">
        <f>'Прил. 11 СОГАЗ'!L31+'Прил. 11 АЛЬФА'!L31</f>
        <v>2115</v>
      </c>
      <c r="M31" s="53">
        <f>'Прил. 11 СОГАЗ'!M31+'Прил. 11 АЛЬФА'!M31</f>
        <v>2466</v>
      </c>
      <c r="N31" s="53">
        <f>'Прил. 11 СОГАЗ'!N31+'Прил. 11 АЛЬФА'!N31</f>
        <v>1354</v>
      </c>
      <c r="O31" s="53">
        <f>'Прил. 11 СОГАЗ'!O31+'Прил. 11 АЛЬФА'!O31</f>
        <v>1515</v>
      </c>
      <c r="P31" s="53">
        <f>'Прил. 11 СОГАЗ'!P31+'Прил. 11 АЛЬФА'!P31</f>
        <v>389</v>
      </c>
      <c r="Q31" s="53">
        <f>'Прил. 11 СОГАЗ'!Q31+'Прил. 11 АЛЬФА'!Q31</f>
        <v>811</v>
      </c>
    </row>
    <row r="32" spans="1:17" s="35" customFormat="1" ht="18.75">
      <c r="A32" s="50">
        <f t="shared" si="1"/>
        <v>10</v>
      </c>
      <c r="B32" s="67" t="s">
        <v>86</v>
      </c>
      <c r="C32" s="52">
        <f t="shared" si="0"/>
        <v>6247</v>
      </c>
      <c r="D32" s="53">
        <f>'Прил. 11 СОГАЗ'!D32+'Прил. 11 АЛЬФА'!D32</f>
        <v>2726</v>
      </c>
      <c r="E32" s="53">
        <f>'Прил. 11 СОГАЗ'!E32+'Прил. 11 АЛЬФА'!E32</f>
        <v>3521</v>
      </c>
      <c r="F32" s="53">
        <f>'Прил. 11 СОГАЗ'!F32+'Прил. 11 АЛЬФА'!F32</f>
        <v>18</v>
      </c>
      <c r="G32" s="53">
        <f>'Прил. 11 СОГАЗ'!G32+'Прил. 11 АЛЬФА'!G32</f>
        <v>16</v>
      </c>
      <c r="H32" s="53">
        <f>'Прил. 11 СОГАЗ'!H32+'Прил. 11 АЛЬФА'!H32</f>
        <v>158</v>
      </c>
      <c r="I32" s="53">
        <f>'Прил. 11 СОГАЗ'!I32+'Прил. 11 АЛЬФА'!I32</f>
        <v>160</v>
      </c>
      <c r="J32" s="53">
        <f>'Прил. 11 СОГАЗ'!J32+'Прил. 11 АЛЬФА'!J32</f>
        <v>765</v>
      </c>
      <c r="K32" s="53">
        <f>'Прил. 11 СОГАЗ'!K32+'Прил. 11 АЛЬФА'!K32</f>
        <v>687</v>
      </c>
      <c r="L32" s="53">
        <f>'Прил. 11 СОГАЗ'!L32+'Прил. 11 АЛЬФА'!L32</f>
        <v>920</v>
      </c>
      <c r="M32" s="53">
        <f>'Прил. 11 СОГАЗ'!M32+'Прил. 11 АЛЬФА'!M32</f>
        <v>1469</v>
      </c>
      <c r="N32" s="53">
        <f>'Прил. 11 СОГАЗ'!N32+'Прил. 11 АЛЬФА'!N32</f>
        <v>647</v>
      </c>
      <c r="O32" s="53">
        <f>'Прил. 11 СОГАЗ'!O32+'Прил. 11 АЛЬФА'!O32</f>
        <v>870</v>
      </c>
      <c r="P32" s="53">
        <f>'Прил. 11 СОГАЗ'!P32+'Прил. 11 АЛЬФА'!P32</f>
        <v>218</v>
      </c>
      <c r="Q32" s="53">
        <f>'Прил. 11 СОГАЗ'!Q32+'Прил. 11 АЛЬФА'!Q32</f>
        <v>319</v>
      </c>
    </row>
    <row r="33" spans="1:17" s="35" customFormat="1" ht="18.75">
      <c r="A33" s="50">
        <f t="shared" si="1"/>
        <v>11</v>
      </c>
      <c r="B33" s="51" t="s">
        <v>87</v>
      </c>
      <c r="C33" s="52">
        <f t="shared" si="0"/>
        <v>50348</v>
      </c>
      <c r="D33" s="53">
        <f>'Прил. 11 СОГАЗ'!D33+'Прил. 11 АЛЬФА'!D33</f>
        <v>23157</v>
      </c>
      <c r="E33" s="53">
        <f>'Прил. 11 СОГАЗ'!E33+'Прил. 11 АЛЬФА'!E33</f>
        <v>27191</v>
      </c>
      <c r="F33" s="53">
        <f>'Прил. 11 СОГАЗ'!F33+'Прил. 11 АЛЬФА'!F33</f>
        <v>133</v>
      </c>
      <c r="G33" s="53">
        <f>'Прил. 11 СОГАЗ'!G33+'Прил. 11 АЛЬФА'!G33</f>
        <v>133</v>
      </c>
      <c r="H33" s="53">
        <f>'Прил. 11 СОГАЗ'!H33+'Прил. 11 АЛЬФА'!H33</f>
        <v>712</v>
      </c>
      <c r="I33" s="53">
        <f>'Прил. 11 СОГАЗ'!I33+'Прил. 11 АЛЬФА'!I33</f>
        <v>696</v>
      </c>
      <c r="J33" s="53">
        <f>'Прил. 11 СОГАЗ'!J33+'Прил. 11 АЛЬФА'!J33</f>
        <v>3854</v>
      </c>
      <c r="K33" s="53">
        <f>'Прил. 11 СОГАЗ'!K33+'Прил. 11 АЛЬФА'!K33</f>
        <v>3576</v>
      </c>
      <c r="L33" s="53">
        <f>'Прил. 11 СОГАЗ'!L33+'Прил. 11 АЛЬФА'!L33</f>
        <v>9237</v>
      </c>
      <c r="M33" s="53">
        <f>'Прил. 11 СОГАЗ'!M33+'Прил. 11 АЛЬФА'!M33</f>
        <v>8742</v>
      </c>
      <c r="N33" s="53">
        <f>'Прил. 11 СОГАЗ'!N33+'Прил. 11 АЛЬФА'!N33</f>
        <v>6356</v>
      </c>
      <c r="O33" s="53">
        <f>'Прил. 11 СОГАЗ'!O33+'Прил. 11 АЛЬФА'!O33</f>
        <v>7296</v>
      </c>
      <c r="P33" s="53">
        <f>'Прил. 11 СОГАЗ'!P33+'Прил. 11 АЛЬФА'!P33</f>
        <v>2865</v>
      </c>
      <c r="Q33" s="53">
        <f>'Прил. 11 СОГАЗ'!Q33+'Прил. 11 АЛЬФА'!Q33</f>
        <v>6748</v>
      </c>
    </row>
    <row r="34" spans="1:17" s="35" customFormat="1" ht="18.75">
      <c r="A34" s="50">
        <f t="shared" si="1"/>
        <v>12</v>
      </c>
      <c r="B34" s="51" t="s">
        <v>88</v>
      </c>
      <c r="C34" s="52">
        <f t="shared" si="0"/>
        <v>28685</v>
      </c>
      <c r="D34" s="53">
        <f>'Прил. 11 СОГАЗ'!D34+'Прил. 11 АЛЬФА'!D34</f>
        <v>13600</v>
      </c>
      <c r="E34" s="53">
        <f>'Прил. 11 СОГАЗ'!E34+'Прил. 11 АЛЬФА'!E34</f>
        <v>15085</v>
      </c>
      <c r="F34" s="53">
        <f>'Прил. 11 СОГАЗ'!F34+'Прил. 11 АЛЬФА'!F34</f>
        <v>79</v>
      </c>
      <c r="G34" s="53">
        <f>'Прил. 11 СОГАЗ'!G34+'Прил. 11 АЛЬФА'!G34</f>
        <v>72</v>
      </c>
      <c r="H34" s="53">
        <f>'Прил. 11 СОГАЗ'!H34+'Прил. 11 АЛЬФА'!H34</f>
        <v>414</v>
      </c>
      <c r="I34" s="53">
        <f>'Прил. 11 СОГАЗ'!I34+'Прил. 11 АЛЬФА'!I34</f>
        <v>403</v>
      </c>
      <c r="J34" s="53">
        <f>'Прил. 11 СОГАЗ'!J34+'Прил. 11 АЛЬФА'!J34</f>
        <v>2289</v>
      </c>
      <c r="K34" s="53">
        <f>'Прил. 11 СОГАЗ'!K34+'Прил. 11 АЛЬФА'!K34</f>
        <v>2193</v>
      </c>
      <c r="L34" s="53">
        <f>'Прил. 11 СОГАЗ'!L34+'Прил. 11 АЛЬФА'!L34</f>
        <v>5797</v>
      </c>
      <c r="M34" s="53">
        <f>'Прил. 11 СОГАЗ'!M34+'Прил. 11 АЛЬФА'!M34</f>
        <v>5054</v>
      </c>
      <c r="N34" s="53">
        <f>'Прил. 11 СОГАЗ'!N34+'Прил. 11 АЛЬФА'!N34</f>
        <v>3638</v>
      </c>
      <c r="O34" s="53">
        <f>'Прил. 11 СОГАЗ'!O34+'Прил. 11 АЛЬФА'!O34</f>
        <v>3976</v>
      </c>
      <c r="P34" s="53">
        <f>'Прил. 11 СОГАЗ'!P34+'Прил. 11 АЛЬФА'!P34</f>
        <v>1383</v>
      </c>
      <c r="Q34" s="53">
        <f>'Прил. 11 СОГАЗ'!Q34+'Прил. 11 АЛЬФА'!Q34</f>
        <v>3387</v>
      </c>
    </row>
    <row r="35" spans="1:17" s="35" customFormat="1" ht="18.75">
      <c r="A35" s="50">
        <f t="shared" si="1"/>
        <v>13</v>
      </c>
      <c r="B35" s="51" t="s">
        <v>89</v>
      </c>
      <c r="C35" s="52">
        <f t="shared" si="0"/>
        <v>41396</v>
      </c>
      <c r="D35" s="53">
        <f>'Прил. 11 СОГАЗ'!D35+'Прил. 11 АЛЬФА'!D35</f>
        <v>19134</v>
      </c>
      <c r="E35" s="53">
        <f>'Прил. 11 СОГАЗ'!E35+'Прил. 11 АЛЬФА'!E35</f>
        <v>22262</v>
      </c>
      <c r="F35" s="53">
        <f>'Прил. 11 СОГАЗ'!F35+'Прил. 11 АЛЬФА'!F35</f>
        <v>93</v>
      </c>
      <c r="G35" s="53">
        <f>'Прил. 11 СОГАЗ'!G35+'Прил. 11 АЛЬФА'!G35</f>
        <v>90</v>
      </c>
      <c r="H35" s="53">
        <f>'Прил. 11 СОГАЗ'!H35+'Прил. 11 АЛЬФА'!H35</f>
        <v>607</v>
      </c>
      <c r="I35" s="53">
        <f>'Прил. 11 СОГАЗ'!I35+'Прил. 11 АЛЬФА'!I35</f>
        <v>585</v>
      </c>
      <c r="J35" s="53">
        <f>'Прил. 11 СОГАЗ'!J35+'Прил. 11 АЛЬФА'!J35</f>
        <v>3220</v>
      </c>
      <c r="K35" s="53">
        <f>'Прил. 11 СОГАЗ'!K35+'Прил. 11 АЛЬФА'!K35</f>
        <v>3015</v>
      </c>
      <c r="L35" s="53">
        <f>'Прил. 11 СОГАЗ'!L35+'Прил. 11 АЛЬФА'!L35</f>
        <v>7013</v>
      </c>
      <c r="M35" s="53">
        <f>'Прил. 11 СОГАЗ'!M35+'Прил. 11 АЛЬФА'!M35</f>
        <v>6714</v>
      </c>
      <c r="N35" s="53">
        <f>'Прил. 11 СОГАЗ'!N35+'Прил. 11 АЛЬФА'!N35</f>
        <v>5518</v>
      </c>
      <c r="O35" s="53">
        <f>'Прил. 11 СОГАЗ'!O35+'Прил. 11 АЛЬФА'!O35</f>
        <v>6061</v>
      </c>
      <c r="P35" s="53">
        <f>'Прил. 11 СОГАЗ'!P35+'Прил. 11 АЛЬФА'!P35</f>
        <v>2683</v>
      </c>
      <c r="Q35" s="53">
        <f>'Прил. 11 СОГАЗ'!Q35+'Прил. 11 АЛЬФА'!Q35</f>
        <v>5797</v>
      </c>
    </row>
    <row r="36" spans="1:17" s="35" customFormat="1" ht="18.75">
      <c r="A36" s="50">
        <f t="shared" si="1"/>
        <v>14</v>
      </c>
      <c r="B36" s="51" t="s">
        <v>90</v>
      </c>
      <c r="C36" s="52">
        <f t="shared" si="0"/>
        <v>15377</v>
      </c>
      <c r="D36" s="53">
        <f>'Прил. 11 СОГАЗ'!D36+'Прил. 11 АЛЬФА'!D36</f>
        <v>7288</v>
      </c>
      <c r="E36" s="53">
        <f>'Прил. 11 СОГАЗ'!E36+'Прил. 11 АЛЬФА'!E36</f>
        <v>8089</v>
      </c>
      <c r="F36" s="53">
        <f>'Прил. 11 СОГАЗ'!F36+'Прил. 11 АЛЬФА'!F36</f>
        <v>42</v>
      </c>
      <c r="G36" s="53">
        <f>'Прил. 11 СОГАЗ'!G36+'Прил. 11 АЛЬФА'!G36</f>
        <v>43</v>
      </c>
      <c r="H36" s="53">
        <f>'Прил. 11 СОГАЗ'!H36+'Прил. 11 АЛЬФА'!H36</f>
        <v>234</v>
      </c>
      <c r="I36" s="53">
        <f>'Прил. 11 СОГАЗ'!I36+'Прил. 11 АЛЬФА'!I36</f>
        <v>201</v>
      </c>
      <c r="J36" s="53">
        <f>'Прил. 11 СОГАЗ'!J36+'Прил. 11 АЛЬФА'!J36</f>
        <v>1290</v>
      </c>
      <c r="K36" s="53">
        <f>'Прил. 11 СОГАЗ'!K36+'Прил. 11 АЛЬФА'!K36</f>
        <v>1145</v>
      </c>
      <c r="L36" s="53">
        <f>'Прил. 11 СОГАЗ'!L36+'Прил. 11 АЛЬФА'!L36</f>
        <v>2668</v>
      </c>
      <c r="M36" s="53">
        <f>'Прил. 11 СОГАЗ'!M36+'Прил. 11 АЛЬФА'!M36</f>
        <v>2506</v>
      </c>
      <c r="N36" s="53">
        <f>'Прил. 11 СОГАЗ'!N36+'Прил. 11 АЛЬФА'!N36</f>
        <v>2157</v>
      </c>
      <c r="O36" s="53">
        <f>'Прил. 11 СОГАЗ'!O36+'Прил. 11 АЛЬФА'!O36</f>
        <v>2280</v>
      </c>
      <c r="P36" s="53">
        <f>'Прил. 11 СОГАЗ'!P36+'Прил. 11 АЛЬФА'!P36</f>
        <v>897</v>
      </c>
      <c r="Q36" s="53">
        <f>'Прил. 11 СОГАЗ'!Q36+'Прил. 11 АЛЬФА'!Q36</f>
        <v>1914</v>
      </c>
    </row>
    <row r="37" spans="1:17" s="35" customFormat="1" ht="18.75">
      <c r="A37" s="50" t="s">
        <v>91</v>
      </c>
      <c r="B37" s="54" t="s">
        <v>92</v>
      </c>
      <c r="C37" s="52">
        <f t="shared" si="0"/>
        <v>1876</v>
      </c>
      <c r="D37" s="53">
        <f>'Прил. 11 СОГАЗ'!D37+'Прил. 11 АЛЬФА'!D37</f>
        <v>891</v>
      </c>
      <c r="E37" s="53">
        <f>'Прил. 11 СОГАЗ'!E37+'Прил. 11 АЛЬФА'!E37</f>
        <v>985</v>
      </c>
      <c r="F37" s="53">
        <f>'Прил. 11 СОГАЗ'!F37+'Прил. 11 АЛЬФА'!F37</f>
        <v>3</v>
      </c>
      <c r="G37" s="53">
        <f>'Прил. 11 СОГАЗ'!G37+'Прил. 11 АЛЬФА'!G37</f>
        <v>6</v>
      </c>
      <c r="H37" s="53">
        <f>'Прил. 11 СОГАЗ'!H37+'Прил. 11 АЛЬФА'!H37</f>
        <v>15</v>
      </c>
      <c r="I37" s="53">
        <f>'Прил. 11 СОГАЗ'!I37+'Прил. 11 АЛЬФА'!I37</f>
        <v>21</v>
      </c>
      <c r="J37" s="53">
        <f>'Прил. 11 СОГАЗ'!J37+'Прил. 11 АЛЬФА'!J37</f>
        <v>156</v>
      </c>
      <c r="K37" s="53">
        <f>'Прил. 11 СОГАЗ'!K37+'Прил. 11 АЛЬФА'!K37</f>
        <v>140</v>
      </c>
      <c r="L37" s="53">
        <f>'Прил. 11 СОГАЗ'!L37+'Прил. 11 АЛЬФА'!L37</f>
        <v>341</v>
      </c>
      <c r="M37" s="53">
        <f>'Прил. 11 СОГАЗ'!M37+'Прил. 11 АЛЬФА'!M37</f>
        <v>299</v>
      </c>
      <c r="N37" s="53">
        <f>'Прил. 11 СОГАЗ'!N37+'Прил. 11 АЛЬФА'!N37</f>
        <v>260</v>
      </c>
      <c r="O37" s="53">
        <f>'Прил. 11 СОГАЗ'!O37+'Прил. 11 АЛЬФА'!O37</f>
        <v>259</v>
      </c>
      <c r="P37" s="53">
        <f>'Прил. 11 СОГАЗ'!P37+'Прил. 11 АЛЬФА'!P37</f>
        <v>116</v>
      </c>
      <c r="Q37" s="53">
        <f>'Прил. 11 СОГАЗ'!Q37+'Прил. 11 АЛЬФА'!Q37</f>
        <v>260</v>
      </c>
    </row>
    <row r="38" spans="1:17" s="35" customFormat="1" ht="18.75">
      <c r="A38" s="50">
        <v>15</v>
      </c>
      <c r="B38" s="51" t="s">
        <v>93</v>
      </c>
      <c r="C38" s="52">
        <f t="shared" si="0"/>
        <v>4740</v>
      </c>
      <c r="D38" s="53">
        <f>'Прил. 11 СОГАЗ'!D38+'Прил. 11 АЛЬФА'!D38</f>
        <v>2243</v>
      </c>
      <c r="E38" s="53">
        <f>'Прил. 11 СОГАЗ'!E38+'Прил. 11 АЛЬФА'!E38</f>
        <v>2497</v>
      </c>
      <c r="F38" s="53">
        <f>'Прил. 11 СОГАЗ'!F38+'Прил. 11 АЛЬФА'!F38</f>
        <v>5</v>
      </c>
      <c r="G38" s="53">
        <f>'Прил. 11 СОГАЗ'!G38+'Прил. 11 АЛЬФА'!G38</f>
        <v>2</v>
      </c>
      <c r="H38" s="53">
        <f>'Прил. 11 СОГАЗ'!H38+'Прил. 11 АЛЬФА'!H38</f>
        <v>36</v>
      </c>
      <c r="I38" s="53">
        <f>'Прил. 11 СОГАЗ'!I38+'Прил. 11 АЛЬФА'!I38</f>
        <v>44</v>
      </c>
      <c r="J38" s="53">
        <f>'Прил. 11 СОГАЗ'!J38+'Прил. 11 АЛЬФА'!J38</f>
        <v>315</v>
      </c>
      <c r="K38" s="53">
        <f>'Прил. 11 СОГАЗ'!K38+'Прил. 11 АЛЬФА'!K38</f>
        <v>286</v>
      </c>
      <c r="L38" s="53">
        <f>'Прил. 11 СОГАЗ'!L38+'Прил. 11 АЛЬФА'!L38</f>
        <v>750</v>
      </c>
      <c r="M38" s="53">
        <f>'Прил. 11 СОГАЗ'!M38+'Прил. 11 АЛЬФА'!M38</f>
        <v>574</v>
      </c>
      <c r="N38" s="53">
        <f>'Прил. 11 СОГАЗ'!N38+'Прил. 11 АЛЬФА'!N38</f>
        <v>692</v>
      </c>
      <c r="O38" s="53">
        <f>'Прил. 11 СОГАЗ'!O38+'Прил. 11 АЛЬФА'!O38</f>
        <v>780</v>
      </c>
      <c r="P38" s="53">
        <f>'Прил. 11 СОГАЗ'!P38+'Прил. 11 АЛЬФА'!P38</f>
        <v>445</v>
      </c>
      <c r="Q38" s="53">
        <f>'Прил. 11 СОГАЗ'!Q38+'Прил. 11 АЛЬФА'!Q38</f>
        <v>811</v>
      </c>
    </row>
    <row r="39" spans="1:17" s="35" customFormat="1" ht="18.75">
      <c r="A39" s="50">
        <f>A38+1</f>
        <v>16</v>
      </c>
      <c r="B39" s="51" t="s">
        <v>94</v>
      </c>
      <c r="C39" s="52">
        <f t="shared" si="0"/>
        <v>40754</v>
      </c>
      <c r="D39" s="53">
        <f>'Прил. 11 СОГАЗ'!D39+'Прил. 11 АЛЬФА'!D39</f>
        <v>18639</v>
      </c>
      <c r="E39" s="53">
        <f>'Прил. 11 СОГАЗ'!E39+'Прил. 11 АЛЬФА'!E39</f>
        <v>22115</v>
      </c>
      <c r="F39" s="53">
        <f>'Прил. 11 СОГАЗ'!F39+'Прил. 11 АЛЬФА'!F39</f>
        <v>110</v>
      </c>
      <c r="G39" s="53">
        <f>'Прил. 11 СОГАЗ'!G39+'Прил. 11 АЛЬФА'!G39</f>
        <v>120</v>
      </c>
      <c r="H39" s="53">
        <f>'Прил. 11 СОГАЗ'!H39+'Прил. 11 АЛЬФА'!H39</f>
        <v>622</v>
      </c>
      <c r="I39" s="53">
        <f>'Прил. 11 СОГАЗ'!I39+'Прил. 11 АЛЬФА'!I39</f>
        <v>581</v>
      </c>
      <c r="J39" s="53">
        <f>'Прил. 11 СОГАЗ'!J39+'Прил. 11 АЛЬФА'!J39</f>
        <v>3316</v>
      </c>
      <c r="K39" s="53">
        <f>'Прил. 11 СОГАЗ'!K39+'Прил. 11 АЛЬФА'!K39</f>
        <v>3082</v>
      </c>
      <c r="L39" s="53">
        <f>'Прил. 11 СОГАЗ'!L39+'Прил. 11 АЛЬФА'!L39</f>
        <v>7175</v>
      </c>
      <c r="M39" s="53">
        <f>'Прил. 11 СОГАЗ'!M39+'Прил. 11 АЛЬФА'!M39</f>
        <v>6916</v>
      </c>
      <c r="N39" s="53">
        <f>'Прил. 11 СОГАЗ'!N39+'Прил. 11 АЛЬФА'!N39</f>
        <v>5140</v>
      </c>
      <c r="O39" s="53">
        <f>'Прил. 11 СОГАЗ'!O39+'Прил. 11 АЛЬФА'!O39</f>
        <v>6057</v>
      </c>
      <c r="P39" s="53">
        <f>'Прил. 11 СОГАЗ'!P39+'Прил. 11 АЛЬФА'!P39</f>
        <v>2276</v>
      </c>
      <c r="Q39" s="53">
        <f>'Прил. 11 СОГАЗ'!Q39+'Прил. 11 АЛЬФА'!Q39</f>
        <v>5359</v>
      </c>
    </row>
    <row r="40" spans="1:17" s="35" customFormat="1" ht="18.75">
      <c r="A40" s="50">
        <f>A39+1</f>
        <v>17</v>
      </c>
      <c r="B40" s="51" t="s">
        <v>95</v>
      </c>
      <c r="C40" s="52">
        <f t="shared" si="0"/>
        <v>25005</v>
      </c>
      <c r="D40" s="53">
        <f>'Прил. 11 СОГАЗ'!D40+'Прил. 11 АЛЬФА'!D40</f>
        <v>11217</v>
      </c>
      <c r="E40" s="53">
        <f>'Прил. 11 СОГАЗ'!E40+'Прил. 11 АЛЬФА'!E40</f>
        <v>13788</v>
      </c>
      <c r="F40" s="53">
        <f>'Прил. 11 СОГАЗ'!F40+'Прил. 11 АЛЬФА'!F40</f>
        <v>85</v>
      </c>
      <c r="G40" s="53">
        <f>'Прил. 11 СОГАЗ'!G40+'Прил. 11 АЛЬФА'!G40</f>
        <v>90</v>
      </c>
      <c r="H40" s="53">
        <f>'Прил. 11 СОГАЗ'!H40+'Прил. 11 АЛЬФА'!H40</f>
        <v>491</v>
      </c>
      <c r="I40" s="53">
        <f>'Прил. 11 СОГАЗ'!I40+'Прил. 11 АЛЬФА'!I40</f>
        <v>487</v>
      </c>
      <c r="J40" s="53">
        <f>'Прил. 11 СОГАЗ'!J40+'Прил. 11 АЛЬФА'!J40</f>
        <v>2184</v>
      </c>
      <c r="K40" s="53">
        <f>'Прил. 11 СОГАЗ'!K40+'Прил. 11 АЛЬФА'!K40</f>
        <v>2116</v>
      </c>
      <c r="L40" s="53">
        <f>'Прил. 11 СОГАЗ'!L40+'Прил. 11 АЛЬФА'!L40</f>
        <v>4212</v>
      </c>
      <c r="M40" s="53">
        <f>'Прил. 11 СОГАЗ'!M40+'Прил. 11 АЛЬФА'!M40</f>
        <v>4706</v>
      </c>
      <c r="N40" s="53">
        <f>'Прил. 11 СОГАЗ'!N40+'Прил. 11 АЛЬФА'!N40</f>
        <v>3001</v>
      </c>
      <c r="O40" s="53">
        <f>'Прил. 11 СОГАЗ'!O40+'Прил. 11 АЛЬФА'!O40</f>
        <v>3537</v>
      </c>
      <c r="P40" s="53">
        <f>'Прил. 11 СОГАЗ'!P40+'Прил. 11 АЛЬФА'!P40</f>
        <v>1244</v>
      </c>
      <c r="Q40" s="53">
        <f>'Прил. 11 СОГАЗ'!Q40+'Прил. 11 АЛЬФА'!Q40</f>
        <v>2852</v>
      </c>
    </row>
    <row r="41" spans="1:17" s="35" customFormat="1" ht="18.75">
      <c r="A41" s="50">
        <f>A40+1</f>
        <v>18</v>
      </c>
      <c r="B41" s="51" t="s">
        <v>96</v>
      </c>
      <c r="C41" s="52">
        <f t="shared" si="0"/>
        <v>17486</v>
      </c>
      <c r="D41" s="53">
        <f>'Прил. 11 СОГАЗ'!D41+'Прил. 11 АЛЬФА'!D41</f>
        <v>8320</v>
      </c>
      <c r="E41" s="53">
        <f>'Прил. 11 СОГАЗ'!E41+'Прил. 11 АЛЬФА'!E41</f>
        <v>9166</v>
      </c>
      <c r="F41" s="53">
        <f>'Прил. 11 СОГАЗ'!F41+'Прил. 11 АЛЬФА'!F41</f>
        <v>45</v>
      </c>
      <c r="G41" s="53">
        <f>'Прил. 11 СОГАЗ'!G41+'Прил. 11 АЛЬФА'!G41</f>
        <v>33</v>
      </c>
      <c r="H41" s="53">
        <f>'Прил. 11 СОГАЗ'!H41+'Прил. 11 АЛЬФА'!H41</f>
        <v>281</v>
      </c>
      <c r="I41" s="53">
        <f>'Прил. 11 СОГАЗ'!I41+'Прил. 11 АЛЬФА'!I41</f>
        <v>225</v>
      </c>
      <c r="J41" s="53">
        <f>'Прил. 11 СОГАЗ'!J41+'Прил. 11 АЛЬФА'!J41</f>
        <v>1349</v>
      </c>
      <c r="K41" s="53">
        <f>'Прил. 11 СОГАЗ'!K41+'Прил. 11 АЛЬФА'!K41</f>
        <v>1272</v>
      </c>
      <c r="L41" s="53">
        <f>'Прил. 11 СОГАЗ'!L41+'Прил. 11 АЛЬФА'!L41</f>
        <v>3252</v>
      </c>
      <c r="M41" s="53">
        <f>'Прил. 11 СОГАЗ'!M41+'Прил. 11 АЛЬФА'!M41</f>
        <v>2820</v>
      </c>
      <c r="N41" s="53">
        <f>'Прил. 11 СОГАЗ'!N41+'Прил. 11 АЛЬФА'!N41</f>
        <v>2300</v>
      </c>
      <c r="O41" s="53">
        <f>'Прил. 11 СОГАЗ'!O41+'Прил. 11 АЛЬФА'!O41</f>
        <v>2484</v>
      </c>
      <c r="P41" s="53">
        <f>'Прил. 11 СОГАЗ'!P41+'Прил. 11 АЛЬФА'!P41</f>
        <v>1093</v>
      </c>
      <c r="Q41" s="53">
        <f>'Прил. 11 СОГАЗ'!Q41+'Прил. 11 АЛЬФА'!Q41</f>
        <v>2332</v>
      </c>
    </row>
    <row r="42" spans="1:17" s="35" customFormat="1" ht="18.75">
      <c r="A42" s="50">
        <f>A41+1</f>
        <v>19</v>
      </c>
      <c r="B42" s="51" t="s">
        <v>97</v>
      </c>
      <c r="C42" s="52">
        <f t="shared" si="0"/>
        <v>9096</v>
      </c>
      <c r="D42" s="53">
        <f>'Прил. 11 СОГАЗ'!D42+'Прил. 11 АЛЬФА'!D42</f>
        <v>4392</v>
      </c>
      <c r="E42" s="53">
        <f>'Прил. 11 СОГАЗ'!E42+'Прил. 11 АЛЬФА'!E42</f>
        <v>4704</v>
      </c>
      <c r="F42" s="53">
        <f>'Прил. 11 СОГАЗ'!F42+'Прил. 11 АЛЬФА'!F42</f>
        <v>24</v>
      </c>
      <c r="G42" s="53">
        <f>'Прил. 11 СОГАЗ'!G42+'Прил. 11 АЛЬФА'!G42</f>
        <v>22</v>
      </c>
      <c r="H42" s="53">
        <f>'Прил. 11 СОГАЗ'!H42+'Прил. 11 АЛЬФА'!H42</f>
        <v>98</v>
      </c>
      <c r="I42" s="53">
        <f>'Прил. 11 СОГАЗ'!I42+'Прил. 11 АЛЬФА'!I42</f>
        <v>114</v>
      </c>
      <c r="J42" s="53">
        <f>'Прил. 11 СОГАЗ'!J42+'Прил. 11 АЛЬФА'!J42</f>
        <v>711</v>
      </c>
      <c r="K42" s="53">
        <f>'Прил. 11 СОГАЗ'!K42+'Прил. 11 АЛЬФА'!K42</f>
        <v>680</v>
      </c>
      <c r="L42" s="53">
        <f>'Прил. 11 СОГАЗ'!L42+'Прил. 11 АЛЬФА'!L42</f>
        <v>1678</v>
      </c>
      <c r="M42" s="53">
        <f>'Прил. 11 СОГАЗ'!M42+'Прил. 11 АЛЬФА'!M42</f>
        <v>1310</v>
      </c>
      <c r="N42" s="53">
        <f>'Прил. 11 СОГАЗ'!N42+'Прил. 11 АЛЬФА'!N42</f>
        <v>1304</v>
      </c>
      <c r="O42" s="53">
        <f>'Прил. 11 СОГАЗ'!O42+'Прил. 11 АЛЬФА'!O42</f>
        <v>1298</v>
      </c>
      <c r="P42" s="53">
        <f>'Прил. 11 СОГАЗ'!P42+'Прил. 11 АЛЬФА'!P42</f>
        <v>577</v>
      </c>
      <c r="Q42" s="53">
        <f>'Прил. 11 СОГАЗ'!Q42+'Прил. 11 АЛЬФА'!Q42</f>
        <v>1280</v>
      </c>
    </row>
    <row r="43" spans="1:17" s="12" customFormat="1" ht="18.75">
      <c r="A43" s="55">
        <f>A42+1</f>
        <v>20</v>
      </c>
      <c r="B43" s="56" t="s">
        <v>98</v>
      </c>
      <c r="C43" s="52">
        <f t="shared" ref="C43:Q43" si="2">SUM(C20:C42)-C21-C23-C26-C37</f>
        <v>652870</v>
      </c>
      <c r="D43" s="52">
        <f t="shared" si="2"/>
        <v>300787</v>
      </c>
      <c r="E43" s="52">
        <f t="shared" si="2"/>
        <v>352083</v>
      </c>
      <c r="F43" s="52">
        <f t="shared" si="2"/>
        <v>2205</v>
      </c>
      <c r="G43" s="52">
        <f t="shared" si="2"/>
        <v>2185</v>
      </c>
      <c r="H43" s="52">
        <f t="shared" si="2"/>
        <v>11415</v>
      </c>
      <c r="I43" s="52">
        <f t="shared" si="2"/>
        <v>11041</v>
      </c>
      <c r="J43" s="52">
        <f t="shared" si="2"/>
        <v>54290</v>
      </c>
      <c r="K43" s="52">
        <f t="shared" si="2"/>
        <v>51130</v>
      </c>
      <c r="L43" s="52">
        <f t="shared" ref="L43:M43" si="3">SUM(L20:L42)-L21-L23-L26-L37</f>
        <v>113854</v>
      </c>
      <c r="M43" s="52">
        <f t="shared" si="3"/>
        <v>117803</v>
      </c>
      <c r="N43" s="52">
        <f t="shared" si="2"/>
        <v>83904</v>
      </c>
      <c r="O43" s="52">
        <f t="shared" si="2"/>
        <v>93722</v>
      </c>
      <c r="P43" s="52">
        <f t="shared" si="2"/>
        <v>35119</v>
      </c>
      <c r="Q43" s="52">
        <f t="shared" si="2"/>
        <v>76202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34</v>
      </c>
      <c r="E45" s="73" t="s">
        <v>99</v>
      </c>
      <c r="F45" s="73"/>
      <c r="G45" s="73"/>
      <c r="H45" s="73"/>
      <c r="I45" s="73"/>
    </row>
    <row r="46" spans="1:17" s="35" customFormat="1" ht="13.5" customHeight="1">
      <c r="D46" s="36" t="s">
        <v>35</v>
      </c>
      <c r="E46" s="72" t="s">
        <v>36</v>
      </c>
      <c r="F46" s="72"/>
      <c r="G46" s="72"/>
      <c r="H46" s="72"/>
      <c r="I46" s="72"/>
    </row>
    <row r="47" spans="1:17" s="35" customFormat="1" ht="22.5" customHeight="1">
      <c r="A47" s="12" t="s">
        <v>37</v>
      </c>
    </row>
    <row r="48" spans="1:17" s="35" customFormat="1" ht="21" customHeight="1">
      <c r="A48" s="73" t="s">
        <v>34</v>
      </c>
      <c r="B48" s="73"/>
      <c r="C48" s="73"/>
      <c r="E48" s="73" t="s">
        <v>99</v>
      </c>
      <c r="F48" s="73"/>
      <c r="G48" s="73"/>
      <c r="H48" s="73"/>
      <c r="I48" s="73"/>
    </row>
    <row r="49" spans="1:13" s="36" customFormat="1" ht="12">
      <c r="A49" s="72" t="s">
        <v>38</v>
      </c>
      <c r="B49" s="72"/>
      <c r="C49" s="72"/>
      <c r="D49" s="36" t="s">
        <v>35</v>
      </c>
      <c r="E49" s="72" t="s">
        <v>36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66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112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67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68</v>
      </c>
      <c r="I10" s="57" t="s">
        <v>129</v>
      </c>
      <c r="J10" s="9" t="s">
        <v>115</v>
      </c>
      <c r="N10" s="11"/>
    </row>
    <row r="11" spans="1:17" s="9" customFormat="1" ht="20.25">
      <c r="N11" s="47"/>
    </row>
    <row r="12" spans="1:17" s="12" customFormat="1" ht="18.75">
      <c r="C12" s="91" t="s">
        <v>62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69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70</v>
      </c>
      <c r="G17" s="112"/>
      <c r="H17" s="111" t="s">
        <v>18</v>
      </c>
      <c r="I17" s="112"/>
      <c r="J17" s="111" t="s">
        <v>19</v>
      </c>
      <c r="K17" s="112"/>
      <c r="L17" s="103" t="s">
        <v>114</v>
      </c>
      <c r="M17" s="104"/>
      <c r="N17" s="103" t="s">
        <v>113</v>
      </c>
      <c r="O17" s="104" t="s">
        <v>104</v>
      </c>
      <c r="P17" s="59" t="s">
        <v>105</v>
      </c>
      <c r="Q17" s="59" t="s">
        <v>106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71</v>
      </c>
      <c r="C20" s="52">
        <f t="shared" ref="C20:C42" si="0">D20+E20</f>
        <v>210341</v>
      </c>
      <c r="D20" s="53">
        <f>F20+H20+J20+N20+P20+L20</f>
        <v>96993</v>
      </c>
      <c r="E20" s="53">
        <f>G20+I20+K20+O20+Q20+M20</f>
        <v>113348</v>
      </c>
      <c r="F20" s="53">
        <v>703</v>
      </c>
      <c r="G20" s="53">
        <v>705</v>
      </c>
      <c r="H20" s="53">
        <v>3600</v>
      </c>
      <c r="I20" s="53">
        <v>3398</v>
      </c>
      <c r="J20" s="53">
        <v>16592</v>
      </c>
      <c r="K20" s="53">
        <v>15371</v>
      </c>
      <c r="L20" s="53">
        <v>36523</v>
      </c>
      <c r="M20" s="53">
        <v>36748</v>
      </c>
      <c r="N20" s="53">
        <v>27207</v>
      </c>
      <c r="O20" s="53">
        <v>30334</v>
      </c>
      <c r="P20" s="53">
        <v>12368</v>
      </c>
      <c r="Q20" s="53">
        <v>26792</v>
      </c>
    </row>
    <row r="21" spans="1:17" s="35" customFormat="1" ht="18.75">
      <c r="A21" s="50" t="s">
        <v>72</v>
      </c>
      <c r="B21" s="51" t="s">
        <v>73</v>
      </c>
      <c r="C21" s="52">
        <f t="shared" si="0"/>
        <v>4566</v>
      </c>
      <c r="D21" s="53">
        <f t="shared" ref="D21:D42" si="1">F21+H21+J21+N21+P21+L21</f>
        <v>2117</v>
      </c>
      <c r="E21" s="53">
        <f t="shared" ref="E21:E42" si="2">G21+I21+K21+O21+Q21+M21</f>
        <v>2449</v>
      </c>
      <c r="F21" s="53">
        <v>17</v>
      </c>
      <c r="G21" s="53">
        <v>16</v>
      </c>
      <c r="H21" s="53">
        <v>107</v>
      </c>
      <c r="I21" s="53">
        <v>89</v>
      </c>
      <c r="J21" s="53">
        <v>381</v>
      </c>
      <c r="K21" s="53">
        <v>328</v>
      </c>
      <c r="L21" s="53">
        <v>818</v>
      </c>
      <c r="M21" s="53">
        <v>840</v>
      </c>
      <c r="N21" s="53">
        <v>545</v>
      </c>
      <c r="O21" s="53">
        <v>713</v>
      </c>
      <c r="P21" s="53">
        <v>249</v>
      </c>
      <c r="Q21" s="53">
        <v>463</v>
      </c>
    </row>
    <row r="22" spans="1:17" s="35" customFormat="1" ht="18.75">
      <c r="A22" s="50">
        <f>A20+1</f>
        <v>2</v>
      </c>
      <c r="B22" s="51" t="s">
        <v>74</v>
      </c>
      <c r="C22" s="52">
        <f t="shared" si="0"/>
        <v>27722</v>
      </c>
      <c r="D22" s="53">
        <f t="shared" si="1"/>
        <v>11658</v>
      </c>
      <c r="E22" s="53">
        <f t="shared" si="2"/>
        <v>16064</v>
      </c>
      <c r="F22" s="53">
        <v>198</v>
      </c>
      <c r="G22" s="53">
        <v>207</v>
      </c>
      <c r="H22" s="53">
        <v>1049</v>
      </c>
      <c r="I22" s="53">
        <v>1101</v>
      </c>
      <c r="J22" s="53">
        <v>2922</v>
      </c>
      <c r="K22" s="53">
        <v>2860</v>
      </c>
      <c r="L22" s="53">
        <v>3593</v>
      </c>
      <c r="M22" s="53">
        <v>6421</v>
      </c>
      <c r="N22" s="53">
        <v>2956</v>
      </c>
      <c r="O22" s="53">
        <v>3735</v>
      </c>
      <c r="P22" s="53">
        <v>940</v>
      </c>
      <c r="Q22" s="53">
        <v>1740</v>
      </c>
    </row>
    <row r="23" spans="1:17" s="35" customFormat="1" ht="18.75">
      <c r="A23" s="50" t="s">
        <v>75</v>
      </c>
      <c r="B23" s="51" t="s">
        <v>76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77</v>
      </c>
      <c r="C24" s="52">
        <f t="shared" si="0"/>
        <v>72</v>
      </c>
      <c r="D24" s="53">
        <f t="shared" si="1"/>
        <v>38</v>
      </c>
      <c r="E24" s="53">
        <f t="shared" si="2"/>
        <v>34</v>
      </c>
      <c r="F24" s="53">
        <v>1</v>
      </c>
      <c r="G24" s="53">
        <v>0</v>
      </c>
      <c r="H24" s="53">
        <v>3</v>
      </c>
      <c r="I24" s="53">
        <v>2</v>
      </c>
      <c r="J24" s="53">
        <v>3</v>
      </c>
      <c r="K24" s="53">
        <v>5</v>
      </c>
      <c r="L24" s="53">
        <v>18</v>
      </c>
      <c r="M24" s="53">
        <v>13</v>
      </c>
      <c r="N24" s="53">
        <v>12</v>
      </c>
      <c r="O24" s="53">
        <v>9</v>
      </c>
      <c r="P24" s="53">
        <v>1</v>
      </c>
      <c r="Q24" s="53">
        <v>5</v>
      </c>
    </row>
    <row r="25" spans="1:17" s="35" customFormat="1" ht="18.75">
      <c r="A25" s="50">
        <f>A24+1</f>
        <v>4</v>
      </c>
      <c r="B25" s="51" t="s">
        <v>78</v>
      </c>
      <c r="C25" s="52">
        <f t="shared" si="0"/>
        <v>33892</v>
      </c>
      <c r="D25" s="53">
        <f t="shared" si="1"/>
        <v>16082</v>
      </c>
      <c r="E25" s="53">
        <f t="shared" si="2"/>
        <v>17810</v>
      </c>
      <c r="F25" s="53">
        <v>105</v>
      </c>
      <c r="G25" s="53">
        <v>98</v>
      </c>
      <c r="H25" s="53">
        <v>506</v>
      </c>
      <c r="I25" s="53">
        <v>538</v>
      </c>
      <c r="J25" s="53">
        <v>2602</v>
      </c>
      <c r="K25" s="53">
        <v>2533</v>
      </c>
      <c r="L25" s="53">
        <v>6232</v>
      </c>
      <c r="M25" s="53">
        <v>5604</v>
      </c>
      <c r="N25" s="53">
        <v>4613</v>
      </c>
      <c r="O25" s="53">
        <v>4759</v>
      </c>
      <c r="P25" s="53">
        <v>2024</v>
      </c>
      <c r="Q25" s="53">
        <v>4278</v>
      </c>
    </row>
    <row r="26" spans="1:17" s="35" customFormat="1" ht="18.75">
      <c r="A26" s="50" t="s">
        <v>79</v>
      </c>
      <c r="B26" s="51" t="s">
        <v>80</v>
      </c>
      <c r="C26" s="52">
        <f t="shared" si="0"/>
        <v>436</v>
      </c>
      <c r="D26" s="53">
        <f t="shared" si="1"/>
        <v>219</v>
      </c>
      <c r="E26" s="53">
        <f t="shared" si="2"/>
        <v>217</v>
      </c>
      <c r="F26" s="53">
        <v>0</v>
      </c>
      <c r="G26" s="53">
        <v>0</v>
      </c>
      <c r="H26" s="53">
        <v>3</v>
      </c>
      <c r="I26" s="53">
        <v>4</v>
      </c>
      <c r="J26" s="53">
        <v>25</v>
      </c>
      <c r="K26" s="53">
        <v>19</v>
      </c>
      <c r="L26" s="53">
        <v>82</v>
      </c>
      <c r="M26" s="53">
        <v>53</v>
      </c>
      <c r="N26" s="53">
        <v>76</v>
      </c>
      <c r="O26" s="53">
        <v>67</v>
      </c>
      <c r="P26" s="53">
        <v>33</v>
      </c>
      <c r="Q26" s="53">
        <v>74</v>
      </c>
    </row>
    <row r="27" spans="1:17" s="35" customFormat="1" ht="18.75">
      <c r="A27" s="50">
        <f>A25+1</f>
        <v>5</v>
      </c>
      <c r="B27" s="51" t="s">
        <v>81</v>
      </c>
      <c r="C27" s="52">
        <f t="shared" si="0"/>
        <v>404</v>
      </c>
      <c r="D27" s="53">
        <f t="shared" si="1"/>
        <v>186</v>
      </c>
      <c r="E27" s="53">
        <f t="shared" si="2"/>
        <v>218</v>
      </c>
      <c r="F27" s="53">
        <v>3</v>
      </c>
      <c r="G27" s="53">
        <v>0</v>
      </c>
      <c r="H27" s="53">
        <v>1</v>
      </c>
      <c r="I27" s="53">
        <v>1</v>
      </c>
      <c r="J27" s="53">
        <v>35</v>
      </c>
      <c r="K27" s="53">
        <v>39</v>
      </c>
      <c r="L27" s="53">
        <v>59</v>
      </c>
      <c r="M27" s="53">
        <v>81</v>
      </c>
      <c r="N27" s="53">
        <v>64</v>
      </c>
      <c r="O27" s="53">
        <v>66</v>
      </c>
      <c r="P27" s="53">
        <v>24</v>
      </c>
      <c r="Q27" s="53">
        <v>31</v>
      </c>
    </row>
    <row r="28" spans="1:17" s="35" customFormat="1" ht="18.75">
      <c r="A28" s="50">
        <f t="shared" ref="A28:A36" si="3">A27+1</f>
        <v>6</v>
      </c>
      <c r="B28" s="51" t="s">
        <v>82</v>
      </c>
      <c r="C28" s="52">
        <f t="shared" si="0"/>
        <v>28069</v>
      </c>
      <c r="D28" s="53">
        <f t="shared" si="1"/>
        <v>12909</v>
      </c>
      <c r="E28" s="53">
        <f t="shared" si="2"/>
        <v>15160</v>
      </c>
      <c r="F28" s="53">
        <v>96</v>
      </c>
      <c r="G28" s="53">
        <v>78</v>
      </c>
      <c r="H28" s="53">
        <v>571</v>
      </c>
      <c r="I28" s="53">
        <v>505</v>
      </c>
      <c r="J28" s="53">
        <v>2699</v>
      </c>
      <c r="K28" s="53">
        <v>2655</v>
      </c>
      <c r="L28" s="53">
        <v>4903</v>
      </c>
      <c r="M28" s="53">
        <v>5455</v>
      </c>
      <c r="N28" s="53">
        <v>3531</v>
      </c>
      <c r="O28" s="53">
        <v>3855</v>
      </c>
      <c r="P28" s="53">
        <v>1109</v>
      </c>
      <c r="Q28" s="53">
        <v>2612</v>
      </c>
    </row>
    <row r="29" spans="1:17" s="35" customFormat="1" ht="18.75">
      <c r="A29" s="50">
        <f t="shared" si="3"/>
        <v>7</v>
      </c>
      <c r="B29" s="51" t="s">
        <v>83</v>
      </c>
      <c r="C29" s="52">
        <f t="shared" si="0"/>
        <v>4228</v>
      </c>
      <c r="D29" s="53">
        <f t="shared" si="1"/>
        <v>1843</v>
      </c>
      <c r="E29" s="53">
        <f t="shared" si="2"/>
        <v>2385</v>
      </c>
      <c r="F29" s="53">
        <v>4</v>
      </c>
      <c r="G29" s="53">
        <v>8</v>
      </c>
      <c r="H29" s="53">
        <v>41</v>
      </c>
      <c r="I29" s="53">
        <v>33</v>
      </c>
      <c r="J29" s="53">
        <v>449</v>
      </c>
      <c r="K29" s="53">
        <v>430</v>
      </c>
      <c r="L29" s="53">
        <v>699</v>
      </c>
      <c r="M29" s="53">
        <v>880</v>
      </c>
      <c r="N29" s="53">
        <v>495</v>
      </c>
      <c r="O29" s="53">
        <v>713</v>
      </c>
      <c r="P29" s="53">
        <v>155</v>
      </c>
      <c r="Q29" s="53">
        <v>321</v>
      </c>
    </row>
    <row r="30" spans="1:17" s="35" customFormat="1" ht="18.75">
      <c r="A30" s="50">
        <f t="shared" si="3"/>
        <v>8</v>
      </c>
      <c r="B30" s="51" t="s">
        <v>84</v>
      </c>
      <c r="C30" s="52">
        <f t="shared" si="0"/>
        <v>3026</v>
      </c>
      <c r="D30" s="53">
        <f t="shared" si="1"/>
        <v>1241</v>
      </c>
      <c r="E30" s="53">
        <f t="shared" si="2"/>
        <v>1785</v>
      </c>
      <c r="F30" s="53">
        <v>2</v>
      </c>
      <c r="G30" s="53">
        <v>8</v>
      </c>
      <c r="H30" s="53">
        <v>39</v>
      </c>
      <c r="I30" s="53">
        <v>57</v>
      </c>
      <c r="J30" s="53">
        <v>481</v>
      </c>
      <c r="K30" s="53">
        <v>441</v>
      </c>
      <c r="L30" s="53">
        <v>382</v>
      </c>
      <c r="M30" s="53">
        <v>787</v>
      </c>
      <c r="N30" s="53">
        <v>271</v>
      </c>
      <c r="O30" s="53">
        <v>405</v>
      </c>
      <c r="P30" s="53">
        <v>66</v>
      </c>
      <c r="Q30" s="53">
        <v>87</v>
      </c>
    </row>
    <row r="31" spans="1:17" s="35" customFormat="1" ht="18.75">
      <c r="A31" s="50">
        <f t="shared" si="3"/>
        <v>9</v>
      </c>
      <c r="B31" s="51" t="s">
        <v>85</v>
      </c>
      <c r="C31" s="52">
        <f t="shared" si="0"/>
        <v>2720</v>
      </c>
      <c r="D31" s="53">
        <f t="shared" si="1"/>
        <v>1330</v>
      </c>
      <c r="E31" s="53">
        <f t="shared" si="2"/>
        <v>1390</v>
      </c>
      <c r="F31" s="53">
        <v>2</v>
      </c>
      <c r="G31" s="53">
        <v>0</v>
      </c>
      <c r="H31" s="53">
        <v>9</v>
      </c>
      <c r="I31" s="53">
        <v>9</v>
      </c>
      <c r="J31" s="53">
        <v>234</v>
      </c>
      <c r="K31" s="53">
        <v>191</v>
      </c>
      <c r="L31" s="53">
        <v>536</v>
      </c>
      <c r="M31" s="53">
        <v>489</v>
      </c>
      <c r="N31" s="53">
        <v>427</v>
      </c>
      <c r="O31" s="53">
        <v>465</v>
      </c>
      <c r="P31" s="53">
        <v>122</v>
      </c>
      <c r="Q31" s="53">
        <v>236</v>
      </c>
    </row>
    <row r="32" spans="1:17" s="35" customFormat="1" ht="18.75">
      <c r="A32" s="50">
        <f t="shared" si="3"/>
        <v>10</v>
      </c>
      <c r="B32" s="51" t="s">
        <v>86</v>
      </c>
      <c r="C32" s="52">
        <f t="shared" si="0"/>
        <v>1021</v>
      </c>
      <c r="D32" s="53">
        <f t="shared" si="1"/>
        <v>431</v>
      </c>
      <c r="E32" s="53">
        <f t="shared" si="2"/>
        <v>590</v>
      </c>
      <c r="F32" s="53">
        <v>3</v>
      </c>
      <c r="G32" s="53">
        <v>9</v>
      </c>
      <c r="H32" s="53">
        <v>31</v>
      </c>
      <c r="I32" s="53">
        <v>25</v>
      </c>
      <c r="J32" s="53">
        <v>68</v>
      </c>
      <c r="K32" s="53">
        <v>73</v>
      </c>
      <c r="L32" s="53">
        <v>160</v>
      </c>
      <c r="M32" s="53">
        <v>237</v>
      </c>
      <c r="N32" s="53">
        <v>119</v>
      </c>
      <c r="O32" s="53">
        <v>176</v>
      </c>
      <c r="P32" s="53">
        <v>50</v>
      </c>
      <c r="Q32" s="53">
        <v>70</v>
      </c>
    </row>
    <row r="33" spans="1:17" s="35" customFormat="1" ht="18.75">
      <c r="A33" s="50">
        <f t="shared" si="3"/>
        <v>11</v>
      </c>
      <c r="B33" s="51" t="s">
        <v>87</v>
      </c>
      <c r="C33" s="52">
        <f t="shared" si="0"/>
        <v>30196</v>
      </c>
      <c r="D33" s="53">
        <f t="shared" si="1"/>
        <v>14038</v>
      </c>
      <c r="E33" s="53">
        <f t="shared" si="2"/>
        <v>16158</v>
      </c>
      <c r="F33" s="53">
        <v>130</v>
      </c>
      <c r="G33" s="53">
        <v>130</v>
      </c>
      <c r="H33" s="53">
        <v>704</v>
      </c>
      <c r="I33" s="53">
        <v>681</v>
      </c>
      <c r="J33" s="53">
        <v>2144</v>
      </c>
      <c r="K33" s="53">
        <v>2027</v>
      </c>
      <c r="L33" s="53">
        <v>5375</v>
      </c>
      <c r="M33" s="53">
        <v>5375</v>
      </c>
      <c r="N33" s="53">
        <v>4043</v>
      </c>
      <c r="O33" s="53">
        <v>4480</v>
      </c>
      <c r="P33" s="53">
        <v>1642</v>
      </c>
      <c r="Q33" s="53">
        <v>3465</v>
      </c>
    </row>
    <row r="34" spans="1:17" s="35" customFormat="1" ht="18.75">
      <c r="A34" s="50">
        <f t="shared" si="3"/>
        <v>12</v>
      </c>
      <c r="B34" s="51" t="s">
        <v>88</v>
      </c>
      <c r="C34" s="52">
        <f t="shared" si="0"/>
        <v>20514</v>
      </c>
      <c r="D34" s="53">
        <f t="shared" si="1"/>
        <v>10009</v>
      </c>
      <c r="E34" s="53">
        <f t="shared" si="2"/>
        <v>10505</v>
      </c>
      <c r="F34" s="53">
        <v>79</v>
      </c>
      <c r="G34" s="53">
        <v>72</v>
      </c>
      <c r="H34" s="53">
        <v>410</v>
      </c>
      <c r="I34" s="53">
        <v>399</v>
      </c>
      <c r="J34" s="53">
        <v>1587</v>
      </c>
      <c r="K34" s="53">
        <v>1540</v>
      </c>
      <c r="L34" s="53">
        <v>4109</v>
      </c>
      <c r="M34" s="53">
        <v>3605</v>
      </c>
      <c r="N34" s="53">
        <v>2850</v>
      </c>
      <c r="O34" s="53">
        <v>2878</v>
      </c>
      <c r="P34" s="53">
        <v>974</v>
      </c>
      <c r="Q34" s="53">
        <v>2011</v>
      </c>
    </row>
    <row r="35" spans="1:17" s="35" customFormat="1" ht="18.75">
      <c r="A35" s="50">
        <f t="shared" si="3"/>
        <v>13</v>
      </c>
      <c r="B35" s="51" t="s">
        <v>89</v>
      </c>
      <c r="C35" s="52">
        <f t="shared" si="0"/>
        <v>2230</v>
      </c>
      <c r="D35" s="53">
        <f t="shared" si="1"/>
        <v>1153</v>
      </c>
      <c r="E35" s="53">
        <f t="shared" si="2"/>
        <v>1077</v>
      </c>
      <c r="F35" s="53">
        <v>1</v>
      </c>
      <c r="G35" s="53">
        <v>0</v>
      </c>
      <c r="H35" s="53">
        <v>7</v>
      </c>
      <c r="I35" s="53">
        <v>6</v>
      </c>
      <c r="J35" s="53">
        <v>87</v>
      </c>
      <c r="K35" s="53">
        <v>57</v>
      </c>
      <c r="L35" s="53">
        <v>452</v>
      </c>
      <c r="M35" s="53">
        <v>322</v>
      </c>
      <c r="N35" s="53">
        <v>456</v>
      </c>
      <c r="O35" s="53">
        <v>426</v>
      </c>
      <c r="P35" s="53">
        <v>150</v>
      </c>
      <c r="Q35" s="53">
        <v>266</v>
      </c>
    </row>
    <row r="36" spans="1:17" s="35" customFormat="1" ht="18.75">
      <c r="A36" s="50">
        <f t="shared" si="3"/>
        <v>14</v>
      </c>
      <c r="B36" s="51" t="s">
        <v>90</v>
      </c>
      <c r="C36" s="52">
        <f t="shared" si="0"/>
        <v>13207</v>
      </c>
      <c r="D36" s="53">
        <f t="shared" si="1"/>
        <v>6343</v>
      </c>
      <c r="E36" s="53">
        <f t="shared" si="2"/>
        <v>6864</v>
      </c>
      <c r="F36" s="53">
        <v>42</v>
      </c>
      <c r="G36" s="53">
        <v>43</v>
      </c>
      <c r="H36" s="53">
        <v>230</v>
      </c>
      <c r="I36" s="53">
        <v>199</v>
      </c>
      <c r="J36" s="53">
        <v>1108</v>
      </c>
      <c r="K36" s="53">
        <v>1011</v>
      </c>
      <c r="L36" s="53">
        <v>2239</v>
      </c>
      <c r="M36" s="53">
        <v>2129</v>
      </c>
      <c r="N36" s="53">
        <v>1942</v>
      </c>
      <c r="O36" s="53">
        <v>1930</v>
      </c>
      <c r="P36" s="53">
        <v>782</v>
      </c>
      <c r="Q36" s="53">
        <v>1552</v>
      </c>
    </row>
    <row r="37" spans="1:17" s="35" customFormat="1" ht="18.75">
      <c r="A37" s="50" t="s">
        <v>91</v>
      </c>
      <c r="B37" s="54" t="s">
        <v>92</v>
      </c>
      <c r="C37" s="52">
        <f t="shared" si="0"/>
        <v>1471</v>
      </c>
      <c r="D37" s="53">
        <f t="shared" si="1"/>
        <v>688</v>
      </c>
      <c r="E37" s="53">
        <f t="shared" si="2"/>
        <v>783</v>
      </c>
      <c r="F37" s="53">
        <v>3</v>
      </c>
      <c r="G37" s="53">
        <v>6</v>
      </c>
      <c r="H37" s="53">
        <v>14</v>
      </c>
      <c r="I37" s="53">
        <v>21</v>
      </c>
      <c r="J37" s="53">
        <v>119</v>
      </c>
      <c r="K37" s="53">
        <v>115</v>
      </c>
      <c r="L37" s="53">
        <v>243</v>
      </c>
      <c r="M37" s="53">
        <v>230</v>
      </c>
      <c r="N37" s="53">
        <v>214</v>
      </c>
      <c r="O37" s="53">
        <v>213</v>
      </c>
      <c r="P37" s="53">
        <v>95</v>
      </c>
      <c r="Q37" s="53">
        <v>198</v>
      </c>
    </row>
    <row r="38" spans="1:17" s="35" customFormat="1" ht="18.75">
      <c r="A38" s="50">
        <v>15</v>
      </c>
      <c r="B38" s="51" t="s">
        <v>93</v>
      </c>
      <c r="C38" s="52">
        <f t="shared" si="0"/>
        <v>136</v>
      </c>
      <c r="D38" s="53">
        <f t="shared" si="1"/>
        <v>84</v>
      </c>
      <c r="E38" s="53">
        <f t="shared" si="2"/>
        <v>52</v>
      </c>
      <c r="F38" s="53">
        <v>0</v>
      </c>
      <c r="G38" s="53">
        <v>0</v>
      </c>
      <c r="H38" s="53">
        <v>4</v>
      </c>
      <c r="I38" s="53">
        <v>1</v>
      </c>
      <c r="J38" s="53">
        <v>6</v>
      </c>
      <c r="K38" s="53">
        <v>9</v>
      </c>
      <c r="L38" s="53">
        <v>42</v>
      </c>
      <c r="M38" s="53">
        <v>24</v>
      </c>
      <c r="N38" s="53">
        <v>23</v>
      </c>
      <c r="O38" s="53">
        <v>11</v>
      </c>
      <c r="P38" s="53">
        <v>9</v>
      </c>
      <c r="Q38" s="53">
        <v>7</v>
      </c>
    </row>
    <row r="39" spans="1:17" s="35" customFormat="1" ht="18.75">
      <c r="A39" s="50">
        <f>A38+1</f>
        <v>16</v>
      </c>
      <c r="B39" s="51" t="s">
        <v>94</v>
      </c>
      <c r="C39" s="52">
        <f t="shared" si="0"/>
        <v>15236</v>
      </c>
      <c r="D39" s="53">
        <f t="shared" si="1"/>
        <v>7386</v>
      </c>
      <c r="E39" s="53">
        <f t="shared" si="2"/>
        <v>7850</v>
      </c>
      <c r="F39" s="53">
        <v>1</v>
      </c>
      <c r="G39" s="53">
        <v>3</v>
      </c>
      <c r="H39" s="53">
        <v>15</v>
      </c>
      <c r="I39" s="53">
        <v>17</v>
      </c>
      <c r="J39" s="53">
        <v>1200</v>
      </c>
      <c r="K39" s="53">
        <v>1133</v>
      </c>
      <c r="L39" s="53">
        <v>2602</v>
      </c>
      <c r="M39" s="53">
        <v>2176</v>
      </c>
      <c r="N39" s="53">
        <v>2575</v>
      </c>
      <c r="O39" s="53">
        <v>2659</v>
      </c>
      <c r="P39" s="53">
        <v>993</v>
      </c>
      <c r="Q39" s="53">
        <v>1862</v>
      </c>
    </row>
    <row r="40" spans="1:17" s="35" customFormat="1" ht="18.75">
      <c r="A40" s="50">
        <f>A39+1</f>
        <v>17</v>
      </c>
      <c r="B40" s="51" t="s">
        <v>95</v>
      </c>
      <c r="C40" s="52">
        <f t="shared" si="0"/>
        <v>8723</v>
      </c>
      <c r="D40" s="53">
        <f t="shared" si="1"/>
        <v>4197</v>
      </c>
      <c r="E40" s="53">
        <f t="shared" si="2"/>
        <v>4526</v>
      </c>
      <c r="F40" s="53">
        <v>3</v>
      </c>
      <c r="G40" s="53">
        <v>2</v>
      </c>
      <c r="H40" s="53">
        <v>22</v>
      </c>
      <c r="I40" s="53">
        <v>20</v>
      </c>
      <c r="J40" s="53">
        <v>688</v>
      </c>
      <c r="K40" s="53">
        <v>761</v>
      </c>
      <c r="L40" s="53">
        <v>1540</v>
      </c>
      <c r="M40" s="53">
        <v>1407</v>
      </c>
      <c r="N40" s="53">
        <v>1424</v>
      </c>
      <c r="O40" s="53">
        <v>1462</v>
      </c>
      <c r="P40" s="53">
        <v>520</v>
      </c>
      <c r="Q40" s="53">
        <v>874</v>
      </c>
    </row>
    <row r="41" spans="1:17" s="35" customFormat="1" ht="18.75">
      <c r="A41" s="50">
        <f>A40+1</f>
        <v>18</v>
      </c>
      <c r="B41" s="51" t="s">
        <v>96</v>
      </c>
      <c r="C41" s="52">
        <f t="shared" si="0"/>
        <v>342</v>
      </c>
      <c r="D41" s="53">
        <f t="shared" si="1"/>
        <v>196</v>
      </c>
      <c r="E41" s="53">
        <f t="shared" si="2"/>
        <v>146</v>
      </c>
      <c r="F41" s="53">
        <v>0</v>
      </c>
      <c r="G41" s="53">
        <v>0</v>
      </c>
      <c r="H41" s="53">
        <v>2</v>
      </c>
      <c r="I41" s="53">
        <v>0</v>
      </c>
      <c r="J41" s="53">
        <v>9</v>
      </c>
      <c r="K41" s="53">
        <v>18</v>
      </c>
      <c r="L41" s="53">
        <v>97</v>
      </c>
      <c r="M41" s="53">
        <v>56</v>
      </c>
      <c r="N41" s="53">
        <v>72</v>
      </c>
      <c r="O41" s="53">
        <v>46</v>
      </c>
      <c r="P41" s="53">
        <v>16</v>
      </c>
      <c r="Q41" s="53">
        <v>26</v>
      </c>
    </row>
    <row r="42" spans="1:17" s="35" customFormat="1" ht="18.75">
      <c r="A42" s="50">
        <f>A41+1</f>
        <v>19</v>
      </c>
      <c r="B42" s="51" t="s">
        <v>97</v>
      </c>
      <c r="C42" s="52">
        <f t="shared" si="0"/>
        <v>751</v>
      </c>
      <c r="D42" s="53">
        <f t="shared" si="1"/>
        <v>425</v>
      </c>
      <c r="E42" s="53">
        <f t="shared" si="2"/>
        <v>326</v>
      </c>
      <c r="F42" s="53">
        <v>2</v>
      </c>
      <c r="G42" s="53">
        <v>0</v>
      </c>
      <c r="H42" s="53">
        <v>4</v>
      </c>
      <c r="I42" s="53">
        <v>5</v>
      </c>
      <c r="J42" s="53">
        <v>25</v>
      </c>
      <c r="K42" s="53">
        <v>32</v>
      </c>
      <c r="L42" s="53">
        <v>150</v>
      </c>
      <c r="M42" s="53">
        <v>89</v>
      </c>
      <c r="N42" s="53">
        <v>175</v>
      </c>
      <c r="O42" s="53">
        <v>119</v>
      </c>
      <c r="P42" s="53">
        <v>69</v>
      </c>
      <c r="Q42" s="53">
        <v>81</v>
      </c>
    </row>
    <row r="43" spans="1:17" s="12" customFormat="1" ht="18.75">
      <c r="A43" s="55">
        <f>A42+1</f>
        <v>20</v>
      </c>
      <c r="B43" s="56" t="s">
        <v>98</v>
      </c>
      <c r="C43" s="52">
        <f t="shared" ref="C43:Q43" si="4">SUM(C20:C42)-C21-C23-C26-C37</f>
        <v>402830</v>
      </c>
      <c r="D43" s="52">
        <f t="shared" si="4"/>
        <v>186542</v>
      </c>
      <c r="E43" s="52">
        <f t="shared" si="4"/>
        <v>216288</v>
      </c>
      <c r="F43" s="52">
        <f t="shared" si="4"/>
        <v>1375</v>
      </c>
      <c r="G43" s="52">
        <f t="shared" si="4"/>
        <v>1363</v>
      </c>
      <c r="H43" s="52">
        <f t="shared" si="4"/>
        <v>7248</v>
      </c>
      <c r="I43" s="52">
        <f t="shared" si="4"/>
        <v>6997</v>
      </c>
      <c r="J43" s="52">
        <f t="shared" si="4"/>
        <v>32939</v>
      </c>
      <c r="K43" s="52">
        <f t="shared" si="4"/>
        <v>31186</v>
      </c>
      <c r="L43" s="52">
        <f t="shared" si="4"/>
        <v>69711</v>
      </c>
      <c r="M43" s="52">
        <f t="shared" si="4"/>
        <v>71898</v>
      </c>
      <c r="N43" s="52">
        <f t="shared" si="4"/>
        <v>53255</v>
      </c>
      <c r="O43" s="52">
        <f t="shared" si="4"/>
        <v>58528</v>
      </c>
      <c r="P43" s="52">
        <f t="shared" si="4"/>
        <v>22014</v>
      </c>
      <c r="Q43" s="52">
        <f t="shared" si="4"/>
        <v>46316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34</v>
      </c>
      <c r="E45" s="73" t="s">
        <v>99</v>
      </c>
      <c r="F45" s="73"/>
      <c r="G45" s="73"/>
      <c r="H45" s="73"/>
      <c r="I45" s="73"/>
    </row>
    <row r="46" spans="1:17" s="35" customFormat="1" ht="13.5" customHeight="1">
      <c r="D46" s="36" t="s">
        <v>35</v>
      </c>
      <c r="E46" s="72" t="s">
        <v>36</v>
      </c>
      <c r="F46" s="72"/>
      <c r="G46" s="72"/>
      <c r="H46" s="72"/>
      <c r="I46" s="72"/>
    </row>
    <row r="47" spans="1:17" s="35" customFormat="1" ht="22.5" customHeight="1">
      <c r="A47" s="12" t="s">
        <v>37</v>
      </c>
    </row>
    <row r="48" spans="1:17" s="35" customFormat="1" ht="21" customHeight="1">
      <c r="A48" s="73" t="s">
        <v>34</v>
      </c>
      <c r="B48" s="73"/>
      <c r="C48" s="73"/>
      <c r="E48" s="73" t="s">
        <v>99</v>
      </c>
      <c r="F48" s="73"/>
      <c r="G48" s="73"/>
      <c r="H48" s="73"/>
      <c r="I48" s="73"/>
    </row>
    <row r="49" spans="1:13" s="36" customFormat="1" ht="12">
      <c r="A49" s="72" t="s">
        <v>38</v>
      </c>
      <c r="B49" s="72"/>
      <c r="C49" s="72"/>
      <c r="D49" s="36" t="s">
        <v>35</v>
      </c>
      <c r="E49" s="72" t="s">
        <v>36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  <mergeCell ref="N17:O17"/>
    <mergeCell ref="E45:I45"/>
    <mergeCell ref="A49:C49"/>
    <mergeCell ref="E49:I49"/>
    <mergeCell ref="E46:I46"/>
    <mergeCell ref="A48:C48"/>
    <mergeCell ref="E48:I48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66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112</v>
      </c>
    </row>
    <row r="8" spans="1:17" s="9" customFormat="1" ht="20.25">
      <c r="A8" s="89" t="s">
        <v>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7" s="9" customFormat="1" ht="20.25">
      <c r="A9" s="89" t="s">
        <v>67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1:17" s="9" customFormat="1" ht="20.25">
      <c r="H10" s="10" t="s">
        <v>68</v>
      </c>
      <c r="I10" s="57" t="s">
        <v>129</v>
      </c>
      <c r="J10" s="9" t="s">
        <v>115</v>
      </c>
      <c r="N10" s="11"/>
    </row>
    <row r="11" spans="1:17" s="9" customFormat="1" ht="20.25">
      <c r="N11" s="47"/>
    </row>
    <row r="12" spans="1:17" s="12" customFormat="1" ht="18.75">
      <c r="C12" s="91" t="s">
        <v>63</v>
      </c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7" s="13" customFormat="1" ht="15.75">
      <c r="C13" s="92" t="s">
        <v>8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93" t="s">
        <v>9</v>
      </c>
      <c r="B15" s="93" t="s">
        <v>10</v>
      </c>
      <c r="C15" s="105" t="s">
        <v>69</v>
      </c>
      <c r="D15" s="74" t="s">
        <v>12</v>
      </c>
      <c r="E15" s="75"/>
      <c r="F15" s="74" t="s">
        <v>13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75"/>
    </row>
    <row r="16" spans="1:17" s="14" customFormat="1" ht="37.5" customHeight="1">
      <c r="A16" s="94"/>
      <c r="B16" s="94"/>
      <c r="C16" s="106"/>
      <c r="D16" s="76"/>
      <c r="E16" s="77"/>
      <c r="F16" s="108" t="s">
        <v>14</v>
      </c>
      <c r="G16" s="109"/>
      <c r="H16" s="109"/>
      <c r="I16" s="109"/>
      <c r="J16" s="109"/>
      <c r="K16" s="110"/>
      <c r="L16" s="116" t="s">
        <v>15</v>
      </c>
      <c r="M16" s="117"/>
      <c r="N16" s="117"/>
      <c r="O16" s="118"/>
      <c r="P16" s="114" t="s">
        <v>16</v>
      </c>
      <c r="Q16" s="115"/>
    </row>
    <row r="17" spans="1:17" s="14" customFormat="1" ht="18.75" customHeight="1">
      <c r="A17" s="94"/>
      <c r="B17" s="94"/>
      <c r="C17" s="106"/>
      <c r="D17" s="78"/>
      <c r="E17" s="79"/>
      <c r="F17" s="111" t="s">
        <v>70</v>
      </c>
      <c r="G17" s="112"/>
      <c r="H17" s="111" t="s">
        <v>18</v>
      </c>
      <c r="I17" s="112"/>
      <c r="J17" s="111" t="s">
        <v>19</v>
      </c>
      <c r="K17" s="112"/>
      <c r="L17" s="103" t="s">
        <v>114</v>
      </c>
      <c r="M17" s="104"/>
      <c r="N17" s="103" t="s">
        <v>113</v>
      </c>
      <c r="O17" s="104" t="s">
        <v>104</v>
      </c>
      <c r="P17" s="59" t="s">
        <v>105</v>
      </c>
      <c r="Q17" s="59" t="s">
        <v>106</v>
      </c>
    </row>
    <row r="18" spans="1:17" s="14" customFormat="1" ht="18.75">
      <c r="A18" s="95"/>
      <c r="B18" s="95"/>
      <c r="C18" s="107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71</v>
      </c>
      <c r="C20" s="52">
        <f t="shared" ref="C20:C42" si="0">D20+E20</f>
        <v>55693</v>
      </c>
      <c r="D20" s="53">
        <f>F20+H20+J20+N20+P20+L20</f>
        <v>26258</v>
      </c>
      <c r="E20" s="53">
        <f>G20+I20+K20+O20+Q20+M20</f>
        <v>29435</v>
      </c>
      <c r="F20" s="53">
        <v>286</v>
      </c>
      <c r="G20" s="53">
        <v>271</v>
      </c>
      <c r="H20" s="53">
        <v>945</v>
      </c>
      <c r="I20" s="53">
        <v>947</v>
      </c>
      <c r="J20" s="53">
        <v>3742</v>
      </c>
      <c r="K20" s="53">
        <v>3513</v>
      </c>
      <c r="L20" s="53">
        <v>9883</v>
      </c>
      <c r="M20" s="53">
        <v>10035</v>
      </c>
      <c r="N20" s="53">
        <v>8347</v>
      </c>
      <c r="O20" s="53">
        <v>8626</v>
      </c>
      <c r="P20" s="53">
        <v>3055</v>
      </c>
      <c r="Q20" s="53">
        <v>6043</v>
      </c>
    </row>
    <row r="21" spans="1:17" s="35" customFormat="1" ht="18.75">
      <c r="A21" s="50" t="s">
        <v>72</v>
      </c>
      <c r="B21" s="51" t="s">
        <v>73</v>
      </c>
      <c r="C21" s="52">
        <f t="shared" si="0"/>
        <v>3131</v>
      </c>
      <c r="D21" s="53">
        <f t="shared" ref="D21:D42" si="1">F21+H21+J21+N21+P21+L21</f>
        <v>1530</v>
      </c>
      <c r="E21" s="53">
        <f t="shared" ref="E21:E42" si="2">G21+I21+K21+O21+Q21+M21</f>
        <v>1601</v>
      </c>
      <c r="F21" s="53">
        <v>14</v>
      </c>
      <c r="G21" s="53">
        <v>12</v>
      </c>
      <c r="H21" s="53">
        <v>46</v>
      </c>
      <c r="I21" s="53">
        <v>40</v>
      </c>
      <c r="J21" s="53">
        <v>264</v>
      </c>
      <c r="K21" s="53">
        <v>218</v>
      </c>
      <c r="L21" s="53">
        <v>673</v>
      </c>
      <c r="M21" s="53">
        <v>597</v>
      </c>
      <c r="N21" s="53">
        <v>403</v>
      </c>
      <c r="O21" s="53">
        <v>424</v>
      </c>
      <c r="P21" s="53">
        <v>130</v>
      </c>
      <c r="Q21" s="53">
        <v>310</v>
      </c>
    </row>
    <row r="22" spans="1:17" s="35" customFormat="1" ht="18.75">
      <c r="A22" s="50">
        <f>A20+1</f>
        <v>2</v>
      </c>
      <c r="B22" s="51" t="s">
        <v>74</v>
      </c>
      <c r="C22" s="52">
        <f t="shared" si="0"/>
        <v>17691</v>
      </c>
      <c r="D22" s="53">
        <f t="shared" si="1"/>
        <v>7796</v>
      </c>
      <c r="E22" s="53">
        <f t="shared" si="2"/>
        <v>9895</v>
      </c>
      <c r="F22" s="53">
        <v>10</v>
      </c>
      <c r="G22" s="53">
        <v>15</v>
      </c>
      <c r="H22" s="53">
        <v>59</v>
      </c>
      <c r="I22" s="53">
        <v>66</v>
      </c>
      <c r="J22" s="53">
        <v>1910</v>
      </c>
      <c r="K22" s="53">
        <v>1932</v>
      </c>
      <c r="L22" s="53">
        <v>3226</v>
      </c>
      <c r="M22" s="53">
        <v>3828</v>
      </c>
      <c r="N22" s="53">
        <v>1911</v>
      </c>
      <c r="O22" s="53">
        <v>2579</v>
      </c>
      <c r="P22" s="53">
        <v>680</v>
      </c>
      <c r="Q22" s="53">
        <v>1475</v>
      </c>
    </row>
    <row r="23" spans="1:17" s="35" customFormat="1" ht="18.75">
      <c r="A23" s="50" t="s">
        <v>75</v>
      </c>
      <c r="B23" s="51" t="s">
        <v>76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77</v>
      </c>
      <c r="C24" s="52">
        <f t="shared" si="0"/>
        <v>923</v>
      </c>
      <c r="D24" s="53">
        <f t="shared" si="1"/>
        <v>474</v>
      </c>
      <c r="E24" s="53">
        <f t="shared" si="2"/>
        <v>449</v>
      </c>
      <c r="F24" s="53">
        <v>1</v>
      </c>
      <c r="G24" s="53">
        <v>0</v>
      </c>
      <c r="H24" s="53">
        <v>6</v>
      </c>
      <c r="I24" s="53">
        <v>8</v>
      </c>
      <c r="J24" s="53">
        <v>77</v>
      </c>
      <c r="K24" s="53">
        <v>70</v>
      </c>
      <c r="L24" s="53">
        <v>170</v>
      </c>
      <c r="M24" s="53">
        <v>140</v>
      </c>
      <c r="N24" s="53">
        <v>168</v>
      </c>
      <c r="O24" s="53">
        <v>176</v>
      </c>
      <c r="P24" s="53">
        <v>52</v>
      </c>
      <c r="Q24" s="53">
        <v>55</v>
      </c>
    </row>
    <row r="25" spans="1:17" s="35" customFormat="1" ht="18.75">
      <c r="A25" s="50">
        <f>A24+1</f>
        <v>4</v>
      </c>
      <c r="B25" s="51" t="s">
        <v>78</v>
      </c>
      <c r="C25" s="52">
        <f t="shared" si="0"/>
        <v>2522</v>
      </c>
      <c r="D25" s="53">
        <f t="shared" si="1"/>
        <v>1486</v>
      </c>
      <c r="E25" s="53">
        <f t="shared" si="2"/>
        <v>1036</v>
      </c>
      <c r="F25" s="53">
        <v>7</v>
      </c>
      <c r="G25" s="53">
        <v>4</v>
      </c>
      <c r="H25" s="53">
        <v>23</v>
      </c>
      <c r="I25" s="53">
        <v>28</v>
      </c>
      <c r="J25" s="53">
        <v>94</v>
      </c>
      <c r="K25" s="53">
        <v>65</v>
      </c>
      <c r="L25" s="53">
        <v>624</v>
      </c>
      <c r="M25" s="53">
        <v>354</v>
      </c>
      <c r="N25" s="53">
        <v>608</v>
      </c>
      <c r="O25" s="53">
        <v>390</v>
      </c>
      <c r="P25" s="53">
        <v>130</v>
      </c>
      <c r="Q25" s="53">
        <v>195</v>
      </c>
    </row>
    <row r="26" spans="1:17" s="35" customFormat="1" ht="18.75">
      <c r="A26" s="50" t="s">
        <v>79</v>
      </c>
      <c r="B26" s="51" t="s">
        <v>80</v>
      </c>
      <c r="C26" s="52">
        <f t="shared" si="0"/>
        <v>17</v>
      </c>
      <c r="D26" s="53">
        <f t="shared" si="1"/>
        <v>8</v>
      </c>
      <c r="E26" s="53">
        <f t="shared" si="2"/>
        <v>9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2</v>
      </c>
      <c r="M26" s="53">
        <v>4</v>
      </c>
      <c r="N26" s="53">
        <v>5</v>
      </c>
      <c r="O26" s="53">
        <v>2</v>
      </c>
      <c r="P26" s="53">
        <v>0</v>
      </c>
      <c r="Q26" s="53">
        <v>3</v>
      </c>
    </row>
    <row r="27" spans="1:17" s="35" customFormat="1" ht="18.75">
      <c r="A27" s="50">
        <f>A25+1</f>
        <v>5</v>
      </c>
      <c r="B27" s="51" t="s">
        <v>81</v>
      </c>
      <c r="C27" s="52">
        <f t="shared" si="0"/>
        <v>3429</v>
      </c>
      <c r="D27" s="53">
        <f t="shared" si="1"/>
        <v>1519</v>
      </c>
      <c r="E27" s="53">
        <f t="shared" si="2"/>
        <v>1910</v>
      </c>
      <c r="F27" s="53">
        <v>16</v>
      </c>
      <c r="G27" s="53">
        <v>16</v>
      </c>
      <c r="H27" s="53">
        <v>73</v>
      </c>
      <c r="I27" s="53">
        <v>80</v>
      </c>
      <c r="J27" s="53">
        <v>490</v>
      </c>
      <c r="K27" s="53">
        <v>446</v>
      </c>
      <c r="L27" s="53">
        <v>542</v>
      </c>
      <c r="M27" s="53">
        <v>791</v>
      </c>
      <c r="N27" s="53">
        <v>330</v>
      </c>
      <c r="O27" s="53">
        <v>437</v>
      </c>
      <c r="P27" s="53">
        <v>68</v>
      </c>
      <c r="Q27" s="53">
        <v>140</v>
      </c>
    </row>
    <row r="28" spans="1:17" s="35" customFormat="1" ht="18.75">
      <c r="A28" s="50">
        <f t="shared" ref="A28:A36" si="3">A27+1</f>
        <v>6</v>
      </c>
      <c r="B28" s="51" t="s">
        <v>82</v>
      </c>
      <c r="C28" s="52">
        <f t="shared" si="0"/>
        <v>295</v>
      </c>
      <c r="D28" s="53">
        <f t="shared" si="1"/>
        <v>221</v>
      </c>
      <c r="E28" s="53">
        <f t="shared" si="2"/>
        <v>74</v>
      </c>
      <c r="F28" s="53">
        <v>0</v>
      </c>
      <c r="G28" s="53">
        <v>0</v>
      </c>
      <c r="H28" s="53">
        <v>2</v>
      </c>
      <c r="I28" s="53">
        <v>1</v>
      </c>
      <c r="J28" s="53">
        <v>7</v>
      </c>
      <c r="K28" s="53">
        <v>10</v>
      </c>
      <c r="L28" s="53">
        <v>112</v>
      </c>
      <c r="M28" s="53">
        <v>36</v>
      </c>
      <c r="N28" s="53">
        <v>83</v>
      </c>
      <c r="O28" s="53">
        <v>22</v>
      </c>
      <c r="P28" s="53">
        <v>17</v>
      </c>
      <c r="Q28" s="53">
        <v>5</v>
      </c>
    </row>
    <row r="29" spans="1:17" s="35" customFormat="1" ht="18.75">
      <c r="A29" s="50">
        <f t="shared" si="3"/>
        <v>7</v>
      </c>
      <c r="B29" s="51" t="s">
        <v>83</v>
      </c>
      <c r="C29" s="52">
        <f t="shared" si="0"/>
        <v>8827</v>
      </c>
      <c r="D29" s="53">
        <f t="shared" si="1"/>
        <v>3926</v>
      </c>
      <c r="E29" s="53">
        <f t="shared" si="2"/>
        <v>4901</v>
      </c>
      <c r="F29" s="53">
        <v>42</v>
      </c>
      <c r="G29" s="53">
        <v>59</v>
      </c>
      <c r="H29" s="53">
        <v>322</v>
      </c>
      <c r="I29" s="53">
        <v>285</v>
      </c>
      <c r="J29" s="53">
        <v>955</v>
      </c>
      <c r="K29" s="53">
        <v>857</v>
      </c>
      <c r="L29" s="53">
        <v>1454</v>
      </c>
      <c r="M29" s="53">
        <v>1962</v>
      </c>
      <c r="N29" s="53">
        <v>861</v>
      </c>
      <c r="O29" s="53">
        <v>1054</v>
      </c>
      <c r="P29" s="53">
        <v>292</v>
      </c>
      <c r="Q29" s="53">
        <v>684</v>
      </c>
    </row>
    <row r="30" spans="1:17" s="35" customFormat="1" ht="18.75">
      <c r="A30" s="50">
        <f t="shared" si="3"/>
        <v>8</v>
      </c>
      <c r="B30" s="51" t="s">
        <v>84</v>
      </c>
      <c r="C30" s="52">
        <f t="shared" si="0"/>
        <v>4885</v>
      </c>
      <c r="D30" s="53">
        <f t="shared" si="1"/>
        <v>2004</v>
      </c>
      <c r="E30" s="53">
        <f t="shared" si="2"/>
        <v>2881</v>
      </c>
      <c r="F30" s="53">
        <v>45</v>
      </c>
      <c r="G30" s="53">
        <v>39</v>
      </c>
      <c r="H30" s="53">
        <v>226</v>
      </c>
      <c r="I30" s="53">
        <v>231</v>
      </c>
      <c r="J30" s="53">
        <v>708</v>
      </c>
      <c r="K30" s="53">
        <v>683</v>
      </c>
      <c r="L30" s="53">
        <v>617</v>
      </c>
      <c r="M30" s="53">
        <v>1391</v>
      </c>
      <c r="N30" s="53">
        <v>340</v>
      </c>
      <c r="O30" s="53">
        <v>408</v>
      </c>
      <c r="P30" s="53">
        <v>68</v>
      </c>
      <c r="Q30" s="53">
        <v>129</v>
      </c>
    </row>
    <row r="31" spans="1:17" s="35" customFormat="1" ht="18.75">
      <c r="A31" s="50">
        <f t="shared" si="3"/>
        <v>9</v>
      </c>
      <c r="B31" s="51" t="s">
        <v>85</v>
      </c>
      <c r="C31" s="52">
        <f t="shared" si="0"/>
        <v>8997</v>
      </c>
      <c r="D31" s="53">
        <f t="shared" si="1"/>
        <v>4107</v>
      </c>
      <c r="E31" s="53">
        <f t="shared" si="2"/>
        <v>4890</v>
      </c>
      <c r="F31" s="53">
        <v>50</v>
      </c>
      <c r="G31" s="53">
        <v>56</v>
      </c>
      <c r="H31" s="53">
        <v>287</v>
      </c>
      <c r="I31" s="53">
        <v>255</v>
      </c>
      <c r="J31" s="53">
        <v>997</v>
      </c>
      <c r="K31" s="53">
        <v>977</v>
      </c>
      <c r="L31" s="53">
        <v>1579</v>
      </c>
      <c r="M31" s="53">
        <v>1977</v>
      </c>
      <c r="N31" s="53">
        <v>927</v>
      </c>
      <c r="O31" s="53">
        <v>1050</v>
      </c>
      <c r="P31" s="53">
        <v>267</v>
      </c>
      <c r="Q31" s="53">
        <v>575</v>
      </c>
    </row>
    <row r="32" spans="1:17" s="35" customFormat="1" ht="18.75">
      <c r="A32" s="50">
        <f t="shared" si="3"/>
        <v>10</v>
      </c>
      <c r="B32" s="51" t="s">
        <v>86</v>
      </c>
      <c r="C32" s="52">
        <f t="shared" si="0"/>
        <v>5226</v>
      </c>
      <c r="D32" s="53">
        <f t="shared" si="1"/>
        <v>2295</v>
      </c>
      <c r="E32" s="53">
        <f t="shared" si="2"/>
        <v>2931</v>
      </c>
      <c r="F32" s="53">
        <v>15</v>
      </c>
      <c r="G32" s="53">
        <v>7</v>
      </c>
      <c r="H32" s="53">
        <v>127</v>
      </c>
      <c r="I32" s="53">
        <v>135</v>
      </c>
      <c r="J32" s="53">
        <v>697</v>
      </c>
      <c r="K32" s="53">
        <v>614</v>
      </c>
      <c r="L32" s="53">
        <v>760</v>
      </c>
      <c r="M32" s="53">
        <v>1232</v>
      </c>
      <c r="N32" s="53">
        <v>528</v>
      </c>
      <c r="O32" s="53">
        <v>694</v>
      </c>
      <c r="P32" s="53">
        <v>168</v>
      </c>
      <c r="Q32" s="53">
        <v>249</v>
      </c>
    </row>
    <row r="33" spans="1:17" s="35" customFormat="1" ht="18.75">
      <c r="A33" s="50">
        <f t="shared" si="3"/>
        <v>11</v>
      </c>
      <c r="B33" s="51" t="s">
        <v>87</v>
      </c>
      <c r="C33" s="52">
        <f t="shared" si="0"/>
        <v>20152</v>
      </c>
      <c r="D33" s="53">
        <f t="shared" si="1"/>
        <v>9119</v>
      </c>
      <c r="E33" s="53">
        <f t="shared" si="2"/>
        <v>11033</v>
      </c>
      <c r="F33" s="53">
        <v>3</v>
      </c>
      <c r="G33" s="53">
        <v>3</v>
      </c>
      <c r="H33" s="53">
        <v>8</v>
      </c>
      <c r="I33" s="53">
        <v>15</v>
      </c>
      <c r="J33" s="53">
        <v>1710</v>
      </c>
      <c r="K33" s="53">
        <v>1549</v>
      </c>
      <c r="L33" s="53">
        <v>3862</v>
      </c>
      <c r="M33" s="53">
        <v>3367</v>
      </c>
      <c r="N33" s="53">
        <v>2313</v>
      </c>
      <c r="O33" s="53">
        <v>2816</v>
      </c>
      <c r="P33" s="53">
        <v>1223</v>
      </c>
      <c r="Q33" s="53">
        <v>3283</v>
      </c>
    </row>
    <row r="34" spans="1:17" s="35" customFormat="1" ht="18.75">
      <c r="A34" s="50">
        <f t="shared" si="3"/>
        <v>12</v>
      </c>
      <c r="B34" s="51" t="s">
        <v>88</v>
      </c>
      <c r="C34" s="52">
        <f t="shared" si="0"/>
        <v>8171</v>
      </c>
      <c r="D34" s="53">
        <f t="shared" si="1"/>
        <v>3591</v>
      </c>
      <c r="E34" s="53">
        <f t="shared" si="2"/>
        <v>4580</v>
      </c>
      <c r="F34" s="53">
        <v>0</v>
      </c>
      <c r="G34" s="53">
        <v>0</v>
      </c>
      <c r="H34" s="53">
        <v>4</v>
      </c>
      <c r="I34" s="53">
        <v>4</v>
      </c>
      <c r="J34" s="53">
        <v>702</v>
      </c>
      <c r="K34" s="53">
        <v>653</v>
      </c>
      <c r="L34" s="53">
        <v>1688</v>
      </c>
      <c r="M34" s="53">
        <v>1449</v>
      </c>
      <c r="N34" s="53">
        <v>788</v>
      </c>
      <c r="O34" s="53">
        <v>1098</v>
      </c>
      <c r="P34" s="53">
        <v>409</v>
      </c>
      <c r="Q34" s="53">
        <v>1376</v>
      </c>
    </row>
    <row r="35" spans="1:17" s="35" customFormat="1" ht="18.75">
      <c r="A35" s="50">
        <f t="shared" si="3"/>
        <v>13</v>
      </c>
      <c r="B35" s="51" t="s">
        <v>89</v>
      </c>
      <c r="C35" s="52">
        <f t="shared" si="0"/>
        <v>39166</v>
      </c>
      <c r="D35" s="53">
        <f t="shared" si="1"/>
        <v>17981</v>
      </c>
      <c r="E35" s="53">
        <f t="shared" si="2"/>
        <v>21185</v>
      </c>
      <c r="F35" s="53">
        <v>92</v>
      </c>
      <c r="G35" s="53">
        <v>90</v>
      </c>
      <c r="H35" s="53">
        <v>600</v>
      </c>
      <c r="I35" s="53">
        <v>579</v>
      </c>
      <c r="J35" s="53">
        <v>3133</v>
      </c>
      <c r="K35" s="53">
        <v>2958</v>
      </c>
      <c r="L35" s="53">
        <v>6561</v>
      </c>
      <c r="M35" s="53">
        <v>6392</v>
      </c>
      <c r="N35" s="53">
        <v>5062</v>
      </c>
      <c r="O35" s="53">
        <v>5635</v>
      </c>
      <c r="P35" s="53">
        <v>2533</v>
      </c>
      <c r="Q35" s="53">
        <v>5531</v>
      </c>
    </row>
    <row r="36" spans="1:17" s="35" customFormat="1" ht="18.75">
      <c r="A36" s="50">
        <f t="shared" si="3"/>
        <v>14</v>
      </c>
      <c r="B36" s="51" t="s">
        <v>90</v>
      </c>
      <c r="C36" s="52">
        <f t="shared" si="0"/>
        <v>2170</v>
      </c>
      <c r="D36" s="53">
        <f t="shared" si="1"/>
        <v>945</v>
      </c>
      <c r="E36" s="53">
        <f t="shared" si="2"/>
        <v>1225</v>
      </c>
      <c r="F36" s="53">
        <v>0</v>
      </c>
      <c r="G36" s="53">
        <v>0</v>
      </c>
      <c r="H36" s="53">
        <v>4</v>
      </c>
      <c r="I36" s="53">
        <v>2</v>
      </c>
      <c r="J36" s="53">
        <v>182</v>
      </c>
      <c r="K36" s="53">
        <v>134</v>
      </c>
      <c r="L36" s="53">
        <v>429</v>
      </c>
      <c r="M36" s="53">
        <v>377</v>
      </c>
      <c r="N36" s="53">
        <v>215</v>
      </c>
      <c r="O36" s="53">
        <v>350</v>
      </c>
      <c r="P36" s="53">
        <v>115</v>
      </c>
      <c r="Q36" s="53">
        <v>362</v>
      </c>
    </row>
    <row r="37" spans="1:17" s="35" customFormat="1" ht="18.75">
      <c r="A37" s="50" t="s">
        <v>91</v>
      </c>
      <c r="B37" s="54" t="s">
        <v>92</v>
      </c>
      <c r="C37" s="52">
        <f t="shared" si="0"/>
        <v>405</v>
      </c>
      <c r="D37" s="53">
        <f t="shared" si="1"/>
        <v>203</v>
      </c>
      <c r="E37" s="53">
        <f t="shared" si="2"/>
        <v>202</v>
      </c>
      <c r="F37" s="53">
        <v>0</v>
      </c>
      <c r="G37" s="53">
        <v>0</v>
      </c>
      <c r="H37" s="53">
        <v>1</v>
      </c>
      <c r="I37" s="53">
        <v>0</v>
      </c>
      <c r="J37" s="53">
        <v>37</v>
      </c>
      <c r="K37" s="53">
        <v>25</v>
      </c>
      <c r="L37" s="53">
        <v>98</v>
      </c>
      <c r="M37" s="53">
        <v>69</v>
      </c>
      <c r="N37" s="53">
        <v>46</v>
      </c>
      <c r="O37" s="53">
        <v>46</v>
      </c>
      <c r="P37" s="53">
        <v>21</v>
      </c>
      <c r="Q37" s="53">
        <v>62</v>
      </c>
    </row>
    <row r="38" spans="1:17" s="35" customFormat="1" ht="18.75">
      <c r="A38" s="50">
        <v>15</v>
      </c>
      <c r="B38" s="51" t="s">
        <v>93</v>
      </c>
      <c r="C38" s="52">
        <f t="shared" si="0"/>
        <v>4604</v>
      </c>
      <c r="D38" s="53">
        <f t="shared" si="1"/>
        <v>2159</v>
      </c>
      <c r="E38" s="53">
        <f t="shared" si="2"/>
        <v>2445</v>
      </c>
      <c r="F38" s="53">
        <v>5</v>
      </c>
      <c r="G38" s="53">
        <v>2</v>
      </c>
      <c r="H38" s="53">
        <v>32</v>
      </c>
      <c r="I38" s="53">
        <v>43</v>
      </c>
      <c r="J38" s="53">
        <v>309</v>
      </c>
      <c r="K38" s="53">
        <v>277</v>
      </c>
      <c r="L38" s="53">
        <v>708</v>
      </c>
      <c r="M38" s="53">
        <v>550</v>
      </c>
      <c r="N38" s="53">
        <v>669</v>
      </c>
      <c r="O38" s="53">
        <v>769</v>
      </c>
      <c r="P38" s="53">
        <v>436</v>
      </c>
      <c r="Q38" s="53">
        <v>804</v>
      </c>
    </row>
    <row r="39" spans="1:17" s="35" customFormat="1" ht="18.75">
      <c r="A39" s="50">
        <f>A38+1</f>
        <v>16</v>
      </c>
      <c r="B39" s="51" t="s">
        <v>94</v>
      </c>
      <c r="C39" s="52">
        <f t="shared" si="0"/>
        <v>25518</v>
      </c>
      <c r="D39" s="53">
        <f t="shared" si="1"/>
        <v>11253</v>
      </c>
      <c r="E39" s="53">
        <f t="shared" si="2"/>
        <v>14265</v>
      </c>
      <c r="F39" s="53">
        <v>109</v>
      </c>
      <c r="G39" s="53">
        <v>117</v>
      </c>
      <c r="H39" s="53">
        <v>607</v>
      </c>
      <c r="I39" s="53">
        <v>564</v>
      </c>
      <c r="J39" s="53">
        <v>2116</v>
      </c>
      <c r="K39" s="53">
        <v>1949</v>
      </c>
      <c r="L39" s="53">
        <v>4573</v>
      </c>
      <c r="M39" s="53">
        <v>4740</v>
      </c>
      <c r="N39" s="53">
        <v>2565</v>
      </c>
      <c r="O39" s="53">
        <v>3398</v>
      </c>
      <c r="P39" s="53">
        <v>1283</v>
      </c>
      <c r="Q39" s="53">
        <v>3497</v>
      </c>
    </row>
    <row r="40" spans="1:17" s="35" customFormat="1" ht="18.75">
      <c r="A40" s="50">
        <f>A39+1</f>
        <v>17</v>
      </c>
      <c r="B40" s="51" t="s">
        <v>95</v>
      </c>
      <c r="C40" s="52">
        <f t="shared" si="0"/>
        <v>16282</v>
      </c>
      <c r="D40" s="53">
        <f t="shared" si="1"/>
        <v>7020</v>
      </c>
      <c r="E40" s="53">
        <f t="shared" si="2"/>
        <v>9262</v>
      </c>
      <c r="F40" s="53">
        <v>82</v>
      </c>
      <c r="G40" s="53">
        <v>88</v>
      </c>
      <c r="H40" s="53">
        <v>469</v>
      </c>
      <c r="I40" s="53">
        <v>467</v>
      </c>
      <c r="J40" s="53">
        <v>1496</v>
      </c>
      <c r="K40" s="53">
        <v>1355</v>
      </c>
      <c r="L40" s="53">
        <v>2672</v>
      </c>
      <c r="M40" s="53">
        <v>3299</v>
      </c>
      <c r="N40" s="53">
        <v>1577</v>
      </c>
      <c r="O40" s="53">
        <v>2075</v>
      </c>
      <c r="P40" s="53">
        <v>724</v>
      </c>
      <c r="Q40" s="53">
        <v>1978</v>
      </c>
    </row>
    <row r="41" spans="1:17" s="35" customFormat="1" ht="18.75">
      <c r="A41" s="50">
        <f>A40+1</f>
        <v>18</v>
      </c>
      <c r="B41" s="51" t="s">
        <v>96</v>
      </c>
      <c r="C41" s="52">
        <f t="shared" si="0"/>
        <v>17144</v>
      </c>
      <c r="D41" s="53">
        <f t="shared" si="1"/>
        <v>8124</v>
      </c>
      <c r="E41" s="53">
        <f t="shared" si="2"/>
        <v>9020</v>
      </c>
      <c r="F41" s="53">
        <v>45</v>
      </c>
      <c r="G41" s="53">
        <v>33</v>
      </c>
      <c r="H41" s="53">
        <v>279</v>
      </c>
      <c r="I41" s="53">
        <v>225</v>
      </c>
      <c r="J41" s="53">
        <v>1340</v>
      </c>
      <c r="K41" s="53">
        <v>1254</v>
      </c>
      <c r="L41" s="53">
        <v>3155</v>
      </c>
      <c r="M41" s="53">
        <v>2764</v>
      </c>
      <c r="N41" s="53">
        <v>2228</v>
      </c>
      <c r="O41" s="53">
        <v>2438</v>
      </c>
      <c r="P41" s="53">
        <v>1077</v>
      </c>
      <c r="Q41" s="53">
        <v>2306</v>
      </c>
    </row>
    <row r="42" spans="1:17" s="35" customFormat="1" ht="18.75">
      <c r="A42" s="50">
        <f>A41+1</f>
        <v>19</v>
      </c>
      <c r="B42" s="51" t="s">
        <v>97</v>
      </c>
      <c r="C42" s="52">
        <f t="shared" si="0"/>
        <v>8345</v>
      </c>
      <c r="D42" s="53">
        <f t="shared" si="1"/>
        <v>3967</v>
      </c>
      <c r="E42" s="53">
        <f t="shared" si="2"/>
        <v>4378</v>
      </c>
      <c r="F42" s="53">
        <v>22</v>
      </c>
      <c r="G42" s="53">
        <v>22</v>
      </c>
      <c r="H42" s="53">
        <v>94</v>
      </c>
      <c r="I42" s="53">
        <v>109</v>
      </c>
      <c r="J42" s="53">
        <v>686</v>
      </c>
      <c r="K42" s="53">
        <v>648</v>
      </c>
      <c r="L42" s="53">
        <v>1528</v>
      </c>
      <c r="M42" s="53">
        <v>1221</v>
      </c>
      <c r="N42" s="53">
        <v>1129</v>
      </c>
      <c r="O42" s="53">
        <v>1179</v>
      </c>
      <c r="P42" s="53">
        <v>508</v>
      </c>
      <c r="Q42" s="53">
        <v>1199</v>
      </c>
    </row>
    <row r="43" spans="1:17" s="12" customFormat="1" ht="18.75">
      <c r="A43" s="55">
        <f>A42+1</f>
        <v>20</v>
      </c>
      <c r="B43" s="56" t="s">
        <v>98</v>
      </c>
      <c r="C43" s="52">
        <f>SUM(C20:C42)-C21-C23-C26-C37</f>
        <v>250040</v>
      </c>
      <c r="D43" s="52">
        <f>SUM(D20:D42)-D21-D23-D26-D37</f>
        <v>114245</v>
      </c>
      <c r="E43" s="52">
        <f>SUM(E20:E42)-E21-E23-E26-E37</f>
        <v>135795</v>
      </c>
      <c r="F43" s="52">
        <f t="shared" ref="F43:Q43" si="4">SUM(F20:F42)-F21-F23-F26-F37</f>
        <v>830</v>
      </c>
      <c r="G43" s="52">
        <f t="shared" si="4"/>
        <v>822</v>
      </c>
      <c r="H43" s="52">
        <f t="shared" si="4"/>
        <v>4167</v>
      </c>
      <c r="I43" s="52">
        <f t="shared" si="4"/>
        <v>4044</v>
      </c>
      <c r="J43" s="52">
        <f t="shared" si="4"/>
        <v>21351</v>
      </c>
      <c r="K43" s="52">
        <f t="shared" si="4"/>
        <v>19944</v>
      </c>
      <c r="L43" s="52">
        <f t="shared" si="4"/>
        <v>44143</v>
      </c>
      <c r="M43" s="52">
        <f t="shared" si="4"/>
        <v>45905</v>
      </c>
      <c r="N43" s="52">
        <f t="shared" si="4"/>
        <v>30649</v>
      </c>
      <c r="O43" s="52">
        <f t="shared" si="4"/>
        <v>35194</v>
      </c>
      <c r="P43" s="52">
        <f t="shared" si="4"/>
        <v>13105</v>
      </c>
      <c r="Q43" s="52">
        <f t="shared" si="4"/>
        <v>29886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34</v>
      </c>
      <c r="E45" s="73" t="s">
        <v>99</v>
      </c>
      <c r="F45" s="73"/>
      <c r="G45" s="73"/>
      <c r="H45" s="73"/>
      <c r="I45" s="73"/>
    </row>
    <row r="46" spans="1:17" s="35" customFormat="1" ht="13.5" customHeight="1">
      <c r="D46" s="36" t="s">
        <v>35</v>
      </c>
      <c r="E46" s="72" t="s">
        <v>36</v>
      </c>
      <c r="F46" s="72"/>
      <c r="G46" s="72"/>
      <c r="H46" s="72"/>
      <c r="I46" s="72"/>
    </row>
    <row r="47" spans="1:17" s="35" customFormat="1" ht="22.5" customHeight="1">
      <c r="A47" s="12" t="s">
        <v>37</v>
      </c>
    </row>
    <row r="48" spans="1:17" s="35" customFormat="1" ht="21" customHeight="1">
      <c r="A48" s="73" t="s">
        <v>34</v>
      </c>
      <c r="B48" s="73"/>
      <c r="C48" s="73"/>
      <c r="E48" s="73" t="s">
        <v>99</v>
      </c>
      <c r="F48" s="73"/>
      <c r="G48" s="73"/>
      <c r="H48" s="73"/>
      <c r="I48" s="73"/>
    </row>
    <row r="49" spans="1:13" s="36" customFormat="1" ht="12">
      <c r="A49" s="72" t="s">
        <v>38</v>
      </c>
      <c r="B49" s="72"/>
      <c r="C49" s="72"/>
      <c r="D49" s="36" t="s">
        <v>35</v>
      </c>
      <c r="E49" s="72" t="s">
        <v>36</v>
      </c>
      <c r="F49" s="72"/>
      <c r="G49" s="72"/>
      <c r="H49" s="72"/>
      <c r="I49" s="72"/>
      <c r="L49" s="60"/>
      <c r="M49" s="60"/>
    </row>
  </sheetData>
  <mergeCells count="23"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  <mergeCell ref="N17:O17"/>
    <mergeCell ref="A49:C49"/>
    <mergeCell ref="E49:I49"/>
    <mergeCell ref="E46:I46"/>
    <mergeCell ref="A48:C48"/>
    <mergeCell ref="E48:I48"/>
    <mergeCell ref="E45:I45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2024-02-05T06:38:12Z</cp:lastPrinted>
  <dcterms:created xsi:type="dcterms:W3CDTF">2016-02-08T07:42:54Z</dcterms:created>
  <dcterms:modified xsi:type="dcterms:W3CDTF">2025-10-01T08:23:18Z</dcterms:modified>
</cp:coreProperties>
</file>