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4" i="3"/>
  <c r="H44"/>
  <c r="I44"/>
  <c r="J44"/>
  <c r="K44"/>
  <c r="L44"/>
  <c r="M44"/>
  <c r="N44"/>
  <c r="O44"/>
  <c r="P44"/>
  <c r="Q44"/>
  <c r="R44"/>
  <c r="E44" i="4"/>
  <c r="F44"/>
  <c r="E44" i="2"/>
  <c r="F44"/>
  <c r="E43" i="4"/>
  <c r="F43"/>
  <c r="E43" i="2"/>
  <c r="F43"/>
  <c r="G43" i="3"/>
  <c r="H43"/>
  <c r="I43"/>
  <c r="J43"/>
  <c r="K43"/>
  <c r="L43"/>
  <c r="M43"/>
  <c r="N43"/>
  <c r="O43"/>
  <c r="P43"/>
  <c r="Q43"/>
  <c r="R43"/>
  <c r="D44" i="2" l="1"/>
  <c r="F44" i="3"/>
  <c r="D44" i="4"/>
  <c r="E44" i="3"/>
  <c r="D44" s="1"/>
  <c r="D43" i="2"/>
  <c r="D43" i="4"/>
  <c r="E43" i="3"/>
  <c r="F43"/>
  <c r="H49" i="4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H49" i="2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G47" i="4"/>
  <c r="H47"/>
  <c r="I47"/>
  <c r="J47"/>
  <c r="K47"/>
  <c r="L47"/>
  <c r="M47"/>
  <c r="N47"/>
  <c r="O47"/>
  <c r="P47"/>
  <c r="Q47"/>
  <c r="R47"/>
  <c r="D43" i="3" l="1"/>
  <c r="E50" i="4"/>
  <c r="E50" i="2"/>
  <c r="Q50" i="3"/>
  <c r="O50"/>
  <c r="M50"/>
  <c r="K50"/>
  <c r="I50"/>
  <c r="R50"/>
  <c r="P50"/>
  <c r="N50"/>
  <c r="L50"/>
  <c r="J50"/>
  <c r="H50"/>
  <c r="F50" i="2"/>
  <c r="F50" i="4"/>
  <c r="G50" i="3"/>
  <c r="H47" i="2"/>
  <c r="I47"/>
  <c r="J47"/>
  <c r="K47"/>
  <c r="L47"/>
  <c r="M47"/>
  <c r="N47"/>
  <c r="O47"/>
  <c r="P47"/>
  <c r="Q47"/>
  <c r="R47"/>
  <c r="G47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D50" l="1"/>
  <c r="D50" i="2"/>
  <c r="M20" i="4"/>
  <c r="N20"/>
  <c r="M20" i="2"/>
  <c r="N20"/>
  <c r="N45" i="3"/>
  <c r="M45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F50" i="3"/>
  <c r="E50"/>
  <c r="N48" i="2"/>
  <c r="N46" s="1"/>
  <c r="M48"/>
  <c r="N20" i="3" l="1"/>
  <c r="M46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9" i="3" l="1"/>
  <c r="M49"/>
  <c r="N48" i="4"/>
  <c r="M48"/>
  <c r="N47" i="3"/>
  <c r="M47"/>
  <c r="M43" i="5"/>
  <c r="L43"/>
  <c r="L43" i="7"/>
  <c r="M43"/>
  <c r="L43" i="6"/>
  <c r="M43"/>
  <c r="E47" i="2"/>
  <c r="E47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5"/>
  <c r="H45"/>
  <c r="I45"/>
  <c r="J45"/>
  <c r="K45"/>
  <c r="L45"/>
  <c r="O45"/>
  <c r="P45"/>
  <c r="Q45"/>
  <c r="R45"/>
  <c r="L47"/>
  <c r="F43" i="7"/>
  <c r="G43"/>
  <c r="H43"/>
  <c r="I43"/>
  <c r="J43"/>
  <c r="K43"/>
  <c r="N43"/>
  <c r="O43"/>
  <c r="P43"/>
  <c r="Q43"/>
  <c r="G48" i="2"/>
  <c r="H48"/>
  <c r="I48"/>
  <c r="J48"/>
  <c r="K48"/>
  <c r="L48"/>
  <c r="O48"/>
  <c r="P48"/>
  <c r="Q48"/>
  <c r="R48"/>
  <c r="G48" i="4"/>
  <c r="H48"/>
  <c r="I48"/>
  <c r="J48"/>
  <c r="K48"/>
  <c r="L48"/>
  <c r="O48"/>
  <c r="P48"/>
  <c r="Q48"/>
  <c r="R48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50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8" i="3" l="1"/>
  <c r="N46" s="1"/>
  <c r="N46" i="4"/>
  <c r="Q46"/>
  <c r="O46"/>
  <c r="K46"/>
  <c r="I46"/>
  <c r="G46"/>
  <c r="M48" i="3"/>
  <c r="M46" s="1"/>
  <c r="M46" i="4"/>
  <c r="R46"/>
  <c r="P46"/>
  <c r="L46"/>
  <c r="J46"/>
  <c r="H46"/>
  <c r="I20" i="3"/>
  <c r="F20" i="4"/>
  <c r="E20"/>
  <c r="E20" i="2"/>
  <c r="F20"/>
  <c r="F49" i="4"/>
  <c r="F48"/>
  <c r="F48" i="2"/>
  <c r="E49"/>
  <c r="H46"/>
  <c r="H47" i="3"/>
  <c r="F47" i="4"/>
  <c r="D47" s="1"/>
  <c r="E49"/>
  <c r="E48"/>
  <c r="R46" i="2"/>
  <c r="F49"/>
  <c r="E48"/>
  <c r="F47"/>
  <c r="D23" i="4"/>
  <c r="E42" i="3"/>
  <c r="E39"/>
  <c r="E37"/>
  <c r="E36"/>
  <c r="E33"/>
  <c r="F45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5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6" i="2"/>
  <c r="L46"/>
  <c r="J46"/>
  <c r="Q46"/>
  <c r="O46"/>
  <c r="K46"/>
  <c r="I46"/>
  <c r="G46"/>
  <c r="I49" i="3"/>
  <c r="C20" i="6"/>
  <c r="Q49" i="3"/>
  <c r="K49"/>
  <c r="R47"/>
  <c r="P49"/>
  <c r="D40" i="4"/>
  <c r="D25"/>
  <c r="C42" i="7"/>
  <c r="C21"/>
  <c r="G47" i="3"/>
  <c r="E20" i="5"/>
  <c r="P47" i="3"/>
  <c r="J47"/>
  <c r="D31" i="2"/>
  <c r="L49" i="3"/>
  <c r="J49"/>
  <c r="Q47"/>
  <c r="O47"/>
  <c r="K47"/>
  <c r="I47"/>
  <c r="D39" i="4"/>
  <c r="C30" i="7"/>
  <c r="H48" i="3"/>
  <c r="C37" i="7"/>
  <c r="C32"/>
  <c r="C28"/>
  <c r="C25"/>
  <c r="D35" i="5"/>
  <c r="D22"/>
  <c r="I43"/>
  <c r="C23" i="6"/>
  <c r="C35" i="7"/>
  <c r="C34"/>
  <c r="C33"/>
  <c r="C29"/>
  <c r="C23"/>
  <c r="D20" i="5"/>
  <c r="H49" i="3"/>
  <c r="Q43" i="5"/>
  <c r="O43"/>
  <c r="G43"/>
  <c r="C39" i="6"/>
  <c r="E38" i="5"/>
  <c r="E32"/>
  <c r="E26"/>
  <c r="E25"/>
  <c r="C21" i="6"/>
  <c r="P43" i="5"/>
  <c r="G49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9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8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9"/>
  <c r="J43" i="5"/>
  <c r="F43"/>
  <c r="D35" i="4"/>
  <c r="D32"/>
  <c r="D31"/>
  <c r="N43" i="5"/>
  <c r="H43"/>
  <c r="R48" i="3"/>
  <c r="P48"/>
  <c r="L48"/>
  <c r="J48"/>
  <c r="P20"/>
  <c r="J20"/>
  <c r="H20"/>
  <c r="G48"/>
  <c r="Q48"/>
  <c r="K48"/>
  <c r="I48"/>
  <c r="D37" i="4"/>
  <c r="D34"/>
  <c r="D29"/>
  <c r="D28"/>
  <c r="D27"/>
  <c r="D38" i="2"/>
  <c r="D45"/>
  <c r="D34"/>
  <c r="D28"/>
  <c r="D24"/>
  <c r="D24" i="4"/>
  <c r="D35" i="2"/>
  <c r="D41" i="4"/>
  <c r="D38"/>
  <c r="D26"/>
  <c r="D32" i="2"/>
  <c r="D25"/>
  <c r="D42" i="4"/>
  <c r="D30"/>
  <c r="D36" i="2"/>
  <c r="D26"/>
  <c r="D45" i="4"/>
  <c r="D21"/>
  <c r="D36"/>
  <c r="D33"/>
  <c r="D22"/>
  <c r="O11" i="5" l="1"/>
  <c r="D22" i="3"/>
  <c r="D21"/>
  <c r="D31"/>
  <c r="D29"/>
  <c r="D28"/>
  <c r="C30" i="5"/>
  <c r="D49" i="2"/>
  <c r="D39" i="3"/>
  <c r="C20" i="5"/>
  <c r="F46" i="2"/>
  <c r="D45" i="3"/>
  <c r="F20"/>
  <c r="E46" i="2"/>
  <c r="E48" i="3"/>
  <c r="E20"/>
  <c r="F49"/>
  <c r="D37"/>
  <c r="E49"/>
  <c r="F48"/>
  <c r="E47"/>
  <c r="F47"/>
  <c r="D35"/>
  <c r="E46" i="4"/>
  <c r="F46"/>
  <c r="D33" i="3"/>
  <c r="D32"/>
  <c r="C36" i="5"/>
  <c r="C41"/>
  <c r="D30" i="3"/>
  <c r="D48" i="4"/>
  <c r="D23" i="3"/>
  <c r="D47" i="2"/>
  <c r="D48"/>
  <c r="C35" i="5"/>
  <c r="C38"/>
  <c r="C23"/>
  <c r="C40"/>
  <c r="C37"/>
  <c r="C25"/>
  <c r="H46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6" i="3"/>
  <c r="I46"/>
  <c r="O46"/>
  <c r="L46"/>
  <c r="C28" i="5"/>
  <c r="D40" i="3"/>
  <c r="J46"/>
  <c r="D43" i="5"/>
  <c r="D25" i="3"/>
  <c r="D34"/>
  <c r="D38"/>
  <c r="D36"/>
  <c r="C43" i="7"/>
  <c r="R46" i="3"/>
  <c r="E43" i="5"/>
  <c r="D49" i="4"/>
  <c r="K46" i="3"/>
  <c r="G46"/>
  <c r="P46"/>
  <c r="E46" l="1"/>
  <c r="F46"/>
  <c r="D47"/>
  <c r="D49"/>
  <c r="D20"/>
  <c r="C43" i="5"/>
  <c r="D46" i="4"/>
  <c r="D48" i="3"/>
  <c r="D46" i="2"/>
  <c r="D46" i="3" l="1"/>
</calcChain>
</file>

<file path=xl/sharedStrings.xml><?xml version="1.0" encoding="utf-8"?>
<sst xmlns="http://schemas.openxmlformats.org/spreadsheetml/2006/main" count="582" uniqueCount="131">
  <si>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</si>
  <si>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</si>
  <si>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</si>
  <si>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</si>
  <si>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</si>
  <si>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</si>
  <si>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</si>
  <si>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</si>
  <si>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</si>
  <si>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</si>
  <si>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</si>
  <si>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</si>
  <si>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</si>
  <si>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</si>
  <si>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</si>
  <si>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</si>
  <si>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</si>
  <si>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</si>
  <si>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</si>
  <si>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</si>
  <si>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</si>
  <si>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</si>
  <si>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</si>
  <si>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</si>
  <si>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</si>
  <si>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</si>
  <si>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</si>
  <si>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</si>
  <si>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</si>
  <si>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</si>
  <si>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</si>
  <si>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</si>
  <si>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</si>
  <si>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</si>
  <si>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</si>
  <si>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</si>
  <si>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</si>
  <si>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</si>
  <si>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</si>
  <si>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</si>
  <si>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</si>
  <si>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</si>
  <si>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</si>
  <si>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</si>
  <si>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</si>
  <si>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</si>
  <si>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</si>
  <si>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</si>
  <si>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</si>
  <si>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</si>
  <si>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</si>
  <si>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</si>
  <si>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</si>
  <si>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</si>
  <si>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</si>
  <si>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</si>
  <si>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</si>
  <si>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</si>
  <si>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</si>
  <si>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</si>
  <si>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</si>
  <si>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</si>
  <si>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</si>
  <si>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</si>
  <si>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</si>
  <si>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</si>
  <si>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</si>
  <si>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</si>
  <si>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</si>
  <si>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</si>
  <si>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</si>
  <si>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</si>
  <si>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</si>
  <si>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</si>
  <si>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</si>
  <si>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</si>
  <si>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</si>
  <si>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</si>
  <si>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</si>
  <si>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</si>
  <si>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</si>
  <si>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</si>
  <si>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</si>
  <si>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</si>
  <si>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</si>
  <si>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</si>
  <si>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</si>
  <si>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</si>
  <si>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</si>
  <si>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</si>
  <si>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</si>
  <si>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</si>
  <si>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</si>
  <si>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</si>
  <si>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</si>
  <si>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</si>
  <si>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</si>
  <si>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</si>
  <si>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</si>
  <si>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</si>
  <si>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</si>
  <si>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</si>
  <si>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</si>
  <si>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</si>
  <si>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</si>
  <si>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</si>
  <si>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</si>
  <si>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</si>
  <si>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</si>
  <si>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</si>
  <si>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</si>
  <si>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</si>
  <si>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</si>
  <si>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</si>
  <si>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</si>
  <si>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</si>
  <si>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</si>
  <si>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</si>
  <si>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</si>
  <si>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</si>
  <si>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</si>
  <si>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</si>
  <si>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</si>
  <si>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</si>
  <si>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2025  года</t>
  </si>
  <si>
    <t>062</t>
  </si>
  <si>
    <t>ГОАУЗ "МОМЦ"</t>
  </si>
  <si>
    <t>033</t>
  </si>
  <si>
    <t>ГОБУЗ МОДКБ</t>
  </si>
  <si>
    <t>01 июня 2025 года</t>
  </si>
  <si>
    <t>01 июня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</si>
</sst>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9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3" fontId="24" fillId="0" borderId="0" xfId="0" applyNumberFormat="1" applyFont="1" applyAlignment="1"/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tabSelected="1" zoomScale="60" zoomScaleNormal="60" workbookViewId="0">
      <pane xSplit="3" ySplit="19" topLeftCell="D20" activePane="bottomRight" state="frozen"/>
      <selection activeCell="J43" sqref="J43"/>
      <selection pane="topRight" activeCell="J43" sqref="J43"/>
      <selection pane="bottomLeft" activeCell="J43" sqref="J43"/>
      <selection pane="bottomRight" activeCell="E25" sqref="E2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9" customFormat="1" ht="39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9" customFormat="1" ht="20.25">
      <c r="F10" s="10" t="s">
        <v>7</v>
      </c>
      <c r="G10" s="99" t="s">
        <v>129</v>
      </c>
      <c r="H10" s="99"/>
      <c r="I10" s="99"/>
      <c r="J10" s="9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1" t="s">
        <v>70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8" s="13" customFormat="1" ht="15.75"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3" t="s">
        <v>9</v>
      </c>
      <c r="B15" s="86" t="s">
        <v>48</v>
      </c>
      <c r="C15" s="93" t="s">
        <v>10</v>
      </c>
      <c r="D15" s="93" t="s">
        <v>11</v>
      </c>
      <c r="E15" s="74" t="s">
        <v>12</v>
      </c>
      <c r="F15" s="75"/>
      <c r="G15" s="96" t="s">
        <v>13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s="14" customFormat="1" ht="35.25" customHeight="1">
      <c r="A16" s="94"/>
      <c r="B16" s="87"/>
      <c r="C16" s="94"/>
      <c r="D16" s="94"/>
      <c r="E16" s="76"/>
      <c r="F16" s="77"/>
      <c r="G16" s="81" t="s">
        <v>14</v>
      </c>
      <c r="H16" s="82"/>
      <c r="I16" s="82"/>
      <c r="J16" s="82"/>
      <c r="K16" s="82"/>
      <c r="L16" s="83"/>
      <c r="M16" s="81" t="s">
        <v>15</v>
      </c>
      <c r="N16" s="82"/>
      <c r="O16" s="82"/>
      <c r="P16" s="83"/>
      <c r="Q16" s="84" t="s">
        <v>16</v>
      </c>
      <c r="R16" s="85"/>
    </row>
    <row r="17" spans="1:22" s="14" customFormat="1" ht="31.5" customHeight="1">
      <c r="A17" s="94"/>
      <c r="B17" s="87"/>
      <c r="C17" s="94"/>
      <c r="D17" s="94"/>
      <c r="E17" s="78"/>
      <c r="F17" s="79"/>
      <c r="G17" s="84" t="s">
        <v>17</v>
      </c>
      <c r="H17" s="85"/>
      <c r="I17" s="84" t="s">
        <v>18</v>
      </c>
      <c r="J17" s="85"/>
      <c r="K17" s="84" t="s">
        <v>19</v>
      </c>
      <c r="L17" s="85"/>
      <c r="M17" s="100" t="s">
        <v>123</v>
      </c>
      <c r="N17" s="101" t="s">
        <v>113</v>
      </c>
      <c r="O17" s="100" t="s">
        <v>122</v>
      </c>
      <c r="P17" s="101" t="s">
        <v>113</v>
      </c>
      <c r="Q17" s="15" t="s">
        <v>114</v>
      </c>
      <c r="R17" s="15" t="s">
        <v>115</v>
      </c>
    </row>
    <row r="18" spans="1:22" s="14" customFormat="1">
      <c r="A18" s="95"/>
      <c r="B18" s="88"/>
      <c r="C18" s="95"/>
      <c r="D18" s="9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658892</v>
      </c>
      <c r="E20" s="21">
        <f>G20+I20+K20+O20+Q20+M20</f>
        <v>303485</v>
      </c>
      <c r="F20" s="21">
        <f>H20+J20+L20+P20+R20+N20</f>
        <v>355407</v>
      </c>
      <c r="G20" s="21">
        <f t="shared" ref="G20:R20" si="1">SUM(G21:G45)</f>
        <v>2320</v>
      </c>
      <c r="H20" s="21">
        <f t="shared" si="1"/>
        <v>2273</v>
      </c>
      <c r="I20" s="21">
        <f t="shared" si="1"/>
        <v>11725</v>
      </c>
      <c r="J20" s="21">
        <f t="shared" si="1"/>
        <v>11298</v>
      </c>
      <c r="K20" s="21">
        <f t="shared" si="1"/>
        <v>55115</v>
      </c>
      <c r="L20" s="21">
        <f t="shared" si="1"/>
        <v>51902</v>
      </c>
      <c r="M20" s="21">
        <f t="shared" si="1"/>
        <v>115141</v>
      </c>
      <c r="N20" s="21">
        <f t="shared" si="1"/>
        <v>119602</v>
      </c>
      <c r="O20" s="21">
        <f t="shared" si="1"/>
        <v>84349</v>
      </c>
      <c r="P20" s="21">
        <f t="shared" si="1"/>
        <v>94414</v>
      </c>
      <c r="Q20" s="21">
        <f t="shared" si="1"/>
        <v>34835</v>
      </c>
      <c r="R20" s="21">
        <f t="shared" si="1"/>
        <v>75918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0</v>
      </c>
      <c r="N21" s="27">
        <f>'Прил.12 согаз'!N21+'Прил.12 альфа'!N21</f>
        <v>0</v>
      </c>
      <c r="O21" s="27">
        <f>'Прил.12 согаз'!O21+'Прил.12 альфа'!O21</f>
        <v>0</v>
      </c>
      <c r="P21" s="27">
        <f>'Прил.12 согаз'!P21+'Прил.12 альфа'!P21</f>
        <v>0</v>
      </c>
      <c r="Q21" s="27">
        <f>'Прил.12 согаз'!Q21+'Прил.12 альфа'!Q21</f>
        <v>0</v>
      </c>
      <c r="R21" s="27">
        <f>'Прил.12 согаз'!R21+'Прил.12 альфа'!R21</f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72260</v>
      </c>
      <c r="E22" s="27">
        <f t="shared" ref="E22:E45" si="2">G22+I22+K22+O22+Q22+M22</f>
        <v>33988</v>
      </c>
      <c r="F22" s="27">
        <f t="shared" ref="F22:F45" si="3">H22+J22+L22+P22+R22+N22</f>
        <v>38272</v>
      </c>
      <c r="G22" s="27">
        <f>'Прил.12 согаз'!G22+'Прил.12 альфа'!G22</f>
        <v>174</v>
      </c>
      <c r="H22" s="27">
        <f>'Прил.12 согаз'!H22+'Прил.12 альфа'!H22</f>
        <v>167</v>
      </c>
      <c r="I22" s="27">
        <f>'Прил.12 согаз'!I22+'Прил.12 альфа'!I22</f>
        <v>1161</v>
      </c>
      <c r="J22" s="27">
        <f>'Прил.12 согаз'!J22+'Прил.12 альфа'!J22</f>
        <v>1101</v>
      </c>
      <c r="K22" s="27">
        <f>'Прил.12 согаз'!K22+'Прил.12 альфа'!K22</f>
        <v>6117</v>
      </c>
      <c r="L22" s="27">
        <f>'Прил.12 согаз'!L22+'Прил.12 альфа'!L22</f>
        <v>5789</v>
      </c>
      <c r="M22" s="27">
        <f>'Прил.12 согаз'!M22+'Прил.12 альфа'!M22</f>
        <v>13800</v>
      </c>
      <c r="N22" s="27">
        <f>'Прил.12 согаз'!N22+'Прил.12 альфа'!N22</f>
        <v>12509</v>
      </c>
      <c r="O22" s="27">
        <f>'Прил.12 согаз'!O22+'Прил.12 альфа'!O22</f>
        <v>9007</v>
      </c>
      <c r="P22" s="27">
        <f>'Прил.12 согаз'!P22+'Прил.12 альфа'!P22</f>
        <v>9822</v>
      </c>
      <c r="Q22" s="27">
        <f>'Прил.12 согаз'!Q22+'Прил.12 альфа'!Q22</f>
        <v>3729</v>
      </c>
      <c r="R22" s="27">
        <f>'Прил.12 согаз'!R22+'Прил.12 альфа'!R22</f>
        <v>8884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39660</v>
      </c>
      <c r="E23" s="27">
        <f t="shared" si="2"/>
        <v>17821</v>
      </c>
      <c r="F23" s="27">
        <f t="shared" si="3"/>
        <v>21839</v>
      </c>
      <c r="G23" s="27">
        <f>'Прил.12 согаз'!G23+'Прил.12 альфа'!G23</f>
        <v>128</v>
      </c>
      <c r="H23" s="27">
        <f>'Прил.12 согаз'!H23+'Прил.12 альфа'!H23</f>
        <v>111</v>
      </c>
      <c r="I23" s="27">
        <f>'Прил.12 согаз'!I23+'Прил.12 альфа'!I23</f>
        <v>673</v>
      </c>
      <c r="J23" s="27">
        <f>'Прил.12 согаз'!J23+'Прил.12 альфа'!J23</f>
        <v>635</v>
      </c>
      <c r="K23" s="27">
        <f>'Прил.12 согаз'!K23+'Прил.12 альфа'!K23</f>
        <v>3494</v>
      </c>
      <c r="L23" s="27">
        <f>'Прил.12 согаз'!L23+'Прил.12 альфа'!L23</f>
        <v>3204</v>
      </c>
      <c r="M23" s="27">
        <f>'Прил.12 согаз'!M23+'Прил.12 альфа'!M23</f>
        <v>5903</v>
      </c>
      <c r="N23" s="27">
        <f>'Прил.12 согаз'!N23+'Прил.12 альфа'!N23</f>
        <v>6057</v>
      </c>
      <c r="O23" s="27">
        <f>'Прил.12 согаз'!O23+'Прил.12 альфа'!O23</f>
        <v>4945</v>
      </c>
      <c r="P23" s="27">
        <f>'Прил.12 согаз'!P23+'Прил.12 альфа'!P23</f>
        <v>5866</v>
      </c>
      <c r="Q23" s="27">
        <f>'Прил.12 согаз'!Q23+'Прил.12 альфа'!Q23</f>
        <v>2678</v>
      </c>
      <c r="R23" s="27">
        <f>'Прил.12 согаз'!R23+'Прил.12 альфа'!R23</f>
        <v>5966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39745</v>
      </c>
      <c r="E24" s="27">
        <f t="shared" si="2"/>
        <v>18589</v>
      </c>
      <c r="F24" s="27">
        <f t="shared" si="3"/>
        <v>21156</v>
      </c>
      <c r="G24" s="27">
        <f>'Прил.12 согаз'!G24+'Прил.12 альфа'!G24</f>
        <v>111</v>
      </c>
      <c r="H24" s="27">
        <f>'Прил.12 согаз'!H24+'Прил.12 альфа'!H24</f>
        <v>112</v>
      </c>
      <c r="I24" s="27">
        <f>'Прил.12 согаз'!I24+'Прил.12 альфа'!I24</f>
        <v>628</v>
      </c>
      <c r="J24" s="27">
        <f>'Прил.12 согаз'!J24+'Прил.12 альфа'!J24</f>
        <v>664</v>
      </c>
      <c r="K24" s="27">
        <f>'Прил.12 согаз'!K24+'Прил.12 альфа'!K24</f>
        <v>3184</v>
      </c>
      <c r="L24" s="27">
        <f>'Прил.12 согаз'!L24+'Прил.12 альфа'!L24</f>
        <v>3045</v>
      </c>
      <c r="M24" s="27">
        <f>'Прил.12 согаз'!M24+'Прил.12 альфа'!M24</f>
        <v>7072</v>
      </c>
      <c r="N24" s="27">
        <f>'Прил.12 согаз'!N24+'Прил.12 альфа'!N24</f>
        <v>6910</v>
      </c>
      <c r="O24" s="27">
        <f>'Прил.12 согаз'!O24+'Прил.12 альфа'!O24</f>
        <v>5395</v>
      </c>
      <c r="P24" s="27">
        <f>'Прил.12 согаз'!P24+'Прил.12 альфа'!P24</f>
        <v>5783</v>
      </c>
      <c r="Q24" s="27">
        <f>'Прил.12 согаз'!Q24+'Прил.12 альфа'!Q24</f>
        <v>2199</v>
      </c>
      <c r="R24" s="27">
        <f>'Прил.12 согаз'!R24+'Прил.12 альфа'!R24</f>
        <v>4642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8598</v>
      </c>
      <c r="E25" s="27">
        <f t="shared" si="2"/>
        <v>4050</v>
      </c>
      <c r="F25" s="27">
        <f t="shared" si="3"/>
        <v>4548</v>
      </c>
      <c r="G25" s="27">
        <f>'Прил.12 согаз'!G25+'Прил.12 альфа'!G25</f>
        <v>31</v>
      </c>
      <c r="H25" s="27">
        <f>'Прил.12 согаз'!H25+'Прил.12 альфа'!H25</f>
        <v>27</v>
      </c>
      <c r="I25" s="27">
        <f>'Прил.12 согаз'!I25+'Прил.12 альфа'!I25</f>
        <v>110</v>
      </c>
      <c r="J25" s="27">
        <f>'Прил.12 согаз'!J25+'Прил.12 альфа'!J25</f>
        <v>135</v>
      </c>
      <c r="K25" s="27">
        <f>'Прил.12 согаз'!K25+'Прил.12 альфа'!K25</f>
        <v>688</v>
      </c>
      <c r="L25" s="27">
        <f>'Прил.12 согаз'!L25+'Прил.12 альфа'!L25</f>
        <v>649</v>
      </c>
      <c r="M25" s="27">
        <f>'Прил.12 согаз'!M25+'Прил.12 альфа'!M25</f>
        <v>1436</v>
      </c>
      <c r="N25" s="27">
        <f>'Прил.12 согаз'!N25+'Прил.12 альфа'!N25</f>
        <v>1207</v>
      </c>
      <c r="O25" s="27">
        <f>'Прил.12 согаз'!O25+'Прил.12 альфа'!O25</f>
        <v>1220</v>
      </c>
      <c r="P25" s="27">
        <f>'Прил.12 согаз'!P25+'Прил.12 альфа'!P25</f>
        <v>1279</v>
      </c>
      <c r="Q25" s="27">
        <f>'Прил.12 согаз'!Q25+'Прил.12 альфа'!Q25</f>
        <v>565</v>
      </c>
      <c r="R25" s="27">
        <f>'Прил.12 согаз'!R25+'Прил.12 альфа'!R25</f>
        <v>1251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57535</v>
      </c>
      <c r="E26" s="27">
        <f t="shared" si="2"/>
        <v>26674</v>
      </c>
      <c r="F26" s="27">
        <f t="shared" si="3"/>
        <v>30861</v>
      </c>
      <c r="G26" s="27">
        <f>'Прил.12 согаз'!G26+'Прил.12 альфа'!G26</f>
        <v>141</v>
      </c>
      <c r="H26" s="27">
        <f>'Прил.12 согаз'!H26+'Прил.12 альфа'!H26</f>
        <v>160</v>
      </c>
      <c r="I26" s="27">
        <f>'Прил.12 согаз'!I26+'Прил.12 альфа'!I26</f>
        <v>920</v>
      </c>
      <c r="J26" s="27">
        <f>'Прил.12 согаз'!J26+'Прил.12 альфа'!J26</f>
        <v>829</v>
      </c>
      <c r="K26" s="27">
        <f>'Прил.12 согаз'!K26+'Прил.12 альфа'!K26</f>
        <v>4671</v>
      </c>
      <c r="L26" s="27">
        <f>'Прил.12 согаз'!L26+'Прил.12 альфа'!L26</f>
        <v>4325</v>
      </c>
      <c r="M26" s="27">
        <f>'Прил.12 согаз'!M26+'Прил.12 альфа'!M26</f>
        <v>10237</v>
      </c>
      <c r="N26" s="27">
        <f>'Прил.12 согаз'!N26+'Прил.12 альфа'!N26</f>
        <v>9434</v>
      </c>
      <c r="O26" s="27">
        <f>'Прил.12 согаз'!O26+'Прил.12 альфа'!O26</f>
        <v>7394</v>
      </c>
      <c r="P26" s="27">
        <f>'Прил.12 согаз'!P26+'Прил.12 альфа'!P26</f>
        <v>8504</v>
      </c>
      <c r="Q26" s="27">
        <f>'Прил.12 согаз'!Q26+'Прил.12 альфа'!Q26</f>
        <v>3311</v>
      </c>
      <c r="R26" s="27">
        <f>'Прил.12 согаз'!R26+'Прил.12 альфа'!R26</f>
        <v>7609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24067</v>
      </c>
      <c r="E27" s="27">
        <f t="shared" si="2"/>
        <v>10922</v>
      </c>
      <c r="F27" s="27">
        <f t="shared" si="3"/>
        <v>13145</v>
      </c>
      <c r="G27" s="27">
        <f>'Прил.12 согаз'!G27+'Прил.12 альфа'!G27</f>
        <v>101</v>
      </c>
      <c r="H27" s="27">
        <f>'Прил.12 согаз'!H27+'Прил.12 альфа'!H27</f>
        <v>86</v>
      </c>
      <c r="I27" s="27">
        <f>'Прил.12 согаз'!I27+'Прил.12 альфа'!I27</f>
        <v>451</v>
      </c>
      <c r="J27" s="27">
        <f>'Прил.12 согаз'!J27+'Прил.12 альфа'!J27</f>
        <v>428</v>
      </c>
      <c r="K27" s="27">
        <f>'Прил.12 согаз'!K27+'Прил.12 альфа'!K27</f>
        <v>2035</v>
      </c>
      <c r="L27" s="27">
        <f>'Прил.12 согаз'!L27+'Прил.12 альфа'!L27</f>
        <v>1960</v>
      </c>
      <c r="M27" s="27">
        <f>'Прил.12 согаз'!M27+'Прил.12 альфа'!M27</f>
        <v>4120</v>
      </c>
      <c r="N27" s="27">
        <f>'Прил.12 согаз'!N27+'Прил.12 альфа'!N27</f>
        <v>4342</v>
      </c>
      <c r="O27" s="27">
        <f>'Прил.12 согаз'!O27+'Прил.12 альфа'!O27</f>
        <v>3002</v>
      </c>
      <c r="P27" s="27">
        <f>'Прил.12 согаз'!P27+'Прил.12 альфа'!P27</f>
        <v>3497</v>
      </c>
      <c r="Q27" s="27">
        <f>'Прил.12 согаз'!Q27+'Прил.12 альфа'!Q27</f>
        <v>1213</v>
      </c>
      <c r="R27" s="27">
        <f>'Прил.12 согаз'!R27+'Прил.12 альфа'!R27</f>
        <v>2832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26994</v>
      </c>
      <c r="E28" s="27">
        <f t="shared" si="2"/>
        <v>12431</v>
      </c>
      <c r="F28" s="27">
        <f t="shared" si="3"/>
        <v>14563</v>
      </c>
      <c r="G28" s="27">
        <f>'Прил.12 согаз'!G28+'Прил.12 альфа'!G28</f>
        <v>113</v>
      </c>
      <c r="H28" s="27">
        <f>'Прил.12 согаз'!H28+'Прил.12 альфа'!H28</f>
        <v>94</v>
      </c>
      <c r="I28" s="27">
        <f>'Прил.12 согаз'!I28+'Прил.12 альфа'!I28</f>
        <v>588</v>
      </c>
      <c r="J28" s="27">
        <f>'Прил.12 согаз'!J28+'Прил.12 альфа'!J28</f>
        <v>532</v>
      </c>
      <c r="K28" s="27">
        <f>'Прил.12 согаз'!K28+'Прил.12 альфа'!K28</f>
        <v>2566</v>
      </c>
      <c r="L28" s="27">
        <f>'Прил.12 согаз'!L28+'Прил.12 альфа'!L28</f>
        <v>2496</v>
      </c>
      <c r="M28" s="27">
        <f>'Прил.12 согаз'!M28+'Прил.12 альфа'!M28</f>
        <v>4533</v>
      </c>
      <c r="N28" s="27">
        <f>'Прил.12 согаз'!N28+'Прил.12 альфа'!N28</f>
        <v>5121</v>
      </c>
      <c r="O28" s="27">
        <f>'Прил.12 согаз'!O28+'Прил.12 альфа'!O28</f>
        <v>3541</v>
      </c>
      <c r="P28" s="27">
        <f>'Прил.12 согаз'!P28+'Прил.12 альфа'!P28</f>
        <v>3790</v>
      </c>
      <c r="Q28" s="27">
        <f>'Прил.12 согаз'!Q28+'Прил.12 альфа'!Q28</f>
        <v>1090</v>
      </c>
      <c r="R28" s="27">
        <f>'Прил.12 согаз'!R28+'Прил.12 альфа'!R28</f>
        <v>2530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43775</v>
      </c>
      <c r="E29" s="27">
        <f t="shared" si="2"/>
        <v>18713</v>
      </c>
      <c r="F29" s="27">
        <f t="shared" si="3"/>
        <v>25062</v>
      </c>
      <c r="G29" s="27">
        <f>'Прил.12 согаз'!G29+'Прил.12 альфа'!G29</f>
        <v>212</v>
      </c>
      <c r="H29" s="27">
        <f>'Прил.12 согаз'!H29+'Прил.12 альфа'!H29</f>
        <v>206</v>
      </c>
      <c r="I29" s="27">
        <f>'Прил.12 согаз'!I29+'Прил.12 альфа'!I29</f>
        <v>1116</v>
      </c>
      <c r="J29" s="27">
        <f>'Прил.12 согаз'!J29+'Прил.12 альфа'!J29</f>
        <v>1182</v>
      </c>
      <c r="K29" s="27">
        <f>'Прил.12 согаз'!K29+'Прил.12 альфа'!K29</f>
        <v>4689</v>
      </c>
      <c r="L29" s="27">
        <f>'Прил.12 согаз'!L29+'Прил.12 альфа'!L29</f>
        <v>4605</v>
      </c>
      <c r="M29" s="27">
        <f>'Прил.12 согаз'!M29+'Прил.12 альфа'!M29</f>
        <v>6476</v>
      </c>
      <c r="N29" s="27">
        <f>'Прил.12 согаз'!N29+'Прил.12 альфа'!N29</f>
        <v>9788</v>
      </c>
      <c r="O29" s="27">
        <f>'Прил.12 согаз'!O29+'Прил.12 альфа'!O29</f>
        <v>4655</v>
      </c>
      <c r="P29" s="27">
        <f>'Прил.12 согаз'!P29+'Прил.12 альфа'!P29</f>
        <v>6122</v>
      </c>
      <c r="Q29" s="27">
        <f>'Прил.12 согаз'!Q29+'Прил.12 альфа'!Q29</f>
        <v>1565</v>
      </c>
      <c r="R29" s="27">
        <f>'Прил.12 согаз'!R29+'Прил.12 альфа'!R29</f>
        <v>3159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0</v>
      </c>
      <c r="N30" s="27">
        <f>'Прил.12 согаз'!N30+'Прил.12 альфа'!N30</f>
        <v>0</v>
      </c>
      <c r="O30" s="27">
        <f>'Прил.12 согаз'!O30+'Прил.12 альфа'!O30</f>
        <v>0</v>
      </c>
      <c r="P30" s="27">
        <f>'Прил.12 согаз'!P30+'Прил.12 альфа'!P30</f>
        <v>0</v>
      </c>
      <c r="Q30" s="27">
        <f>'Прил.12 согаз'!Q30+'Прил.12 альфа'!Q30</f>
        <v>0</v>
      </c>
      <c r="R30" s="27">
        <f>'Прил.12 согаз'!R30+'Прил.12 альфа'!R30</f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0</v>
      </c>
      <c r="N31" s="27">
        <f>'Прил.12 согаз'!N31+'Прил.12 альфа'!N31</f>
        <v>0</v>
      </c>
      <c r="O31" s="27">
        <f>'Прил.12 согаз'!O31+'Прил.12 альфа'!O31</f>
        <v>0</v>
      </c>
      <c r="P31" s="27">
        <f>'Прил.12 согаз'!P31+'Прил.12 альфа'!P31</f>
        <v>0</v>
      </c>
      <c r="Q31" s="27">
        <f>'Прил.12 согаз'!Q31+'Прил.12 альфа'!Q31</f>
        <v>0</v>
      </c>
      <c r="R31" s="27">
        <f>'Прил.12 согаз'!R31+'Прил.12 альфа'!R31</f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f>'Прил.12 согаз'!G32+'Прил.12 альфа'!G32</f>
        <v>0</v>
      </c>
      <c r="H32" s="27">
        <f>'Прил.12 согаз'!H32+'Прил.12 альфа'!H32</f>
        <v>0</v>
      </c>
      <c r="I32" s="27">
        <f>'Прил.12 согаз'!I32+'Прил.12 альфа'!I32</f>
        <v>0</v>
      </c>
      <c r="J32" s="27">
        <f>'Прил.12 согаз'!J32+'Прил.12 альфа'!J32</f>
        <v>0</v>
      </c>
      <c r="K32" s="27">
        <f>'Прил.12 согаз'!K32+'Прил.12 альфа'!K32</f>
        <v>0</v>
      </c>
      <c r="L32" s="27">
        <f>'Прил.12 согаз'!L32+'Прил.12 альфа'!L32</f>
        <v>0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f>'Прил.12 согаз'!G33+'Прил.12 альфа'!G33</f>
        <v>0</v>
      </c>
      <c r="H33" s="27">
        <f>'Прил.12 согаз'!H33+'Прил.12 альфа'!H33</f>
        <v>0</v>
      </c>
      <c r="I33" s="27">
        <f>'Прил.12 согаз'!I33+'Прил.12 альфа'!I33</f>
        <v>0</v>
      </c>
      <c r="J33" s="27">
        <f>'Прил.12 согаз'!J33+'Прил.12 альфа'!J33</f>
        <v>0</v>
      </c>
      <c r="K33" s="27">
        <f>'Прил.12 согаз'!K33+'Прил.12 альфа'!K33</f>
        <v>0</v>
      </c>
      <c r="L33" s="27">
        <f>'Прил.12 согаз'!L33+'Прил.12 альфа'!L33</f>
        <v>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f>'Прил.12 согаз'!G34+'Прил.12 альфа'!G34</f>
        <v>0</v>
      </c>
      <c r="H34" s="27">
        <f>'Прил.12 согаз'!H34+'Прил.12 альфа'!H34</f>
        <v>0</v>
      </c>
      <c r="I34" s="27">
        <f>'Прил.12 согаз'!I34+'Прил.12 альфа'!I34</f>
        <v>0</v>
      </c>
      <c r="J34" s="27">
        <f>'Прил.12 согаз'!J34+'Прил.12 альфа'!J34</f>
        <v>0</v>
      </c>
      <c r="K34" s="27">
        <f>'Прил.12 согаз'!K34+'Прил.12 альфа'!K34</f>
        <v>0</v>
      </c>
      <c r="L34" s="27">
        <f>'Прил.12 согаз'!L34+'Прил.12 альфа'!L34</f>
        <v>0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17626</v>
      </c>
      <c r="E35" s="63">
        <f t="shared" si="2"/>
        <v>8018</v>
      </c>
      <c r="F35" s="63">
        <f t="shared" si="3"/>
        <v>9608</v>
      </c>
      <c r="G35" s="63">
        <f>'Прил.12 согаз'!G35+'Прил.12 альфа'!G35</f>
        <v>32</v>
      </c>
      <c r="H35" s="63">
        <f>'Прил.12 согаз'!H35+'Прил.12 альфа'!H35</f>
        <v>30</v>
      </c>
      <c r="I35" s="63">
        <f>'Прил.12 согаз'!I35+'Прил.12 альфа'!I35</f>
        <v>233</v>
      </c>
      <c r="J35" s="63">
        <f>'Прил.12 согаз'!J35+'Прил.12 альфа'!J35</f>
        <v>231</v>
      </c>
      <c r="K35" s="63">
        <f>'Прил.12 согаз'!K35+'Прил.12 альфа'!K35</f>
        <v>973</v>
      </c>
      <c r="L35" s="63">
        <f>'Прил.12 согаз'!L35+'Прил.12 альфа'!L35</f>
        <v>898</v>
      </c>
      <c r="M35" s="63">
        <f>'Прил.12 согаз'!M35+'Прил.12 альфа'!M35</f>
        <v>2536</v>
      </c>
      <c r="N35" s="63">
        <f>'Прил.12 согаз'!N35+'Прил.12 альфа'!N35</f>
        <v>3495</v>
      </c>
      <c r="O35" s="63">
        <f>'Прил.12 согаз'!O35+'Прил.12 альфа'!O35</f>
        <v>2973</v>
      </c>
      <c r="P35" s="63">
        <f>'Прил.12 согаз'!P35+'Прил.12 альфа'!P35</f>
        <v>3330</v>
      </c>
      <c r="Q35" s="63">
        <f>'Прил.12 согаз'!Q35+'Прил.12 альфа'!Q35</f>
        <v>1271</v>
      </c>
      <c r="R35" s="63">
        <f>'Прил.12 согаз'!R35+'Прил.12 альфа'!R35</f>
        <v>1624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15350</v>
      </c>
      <c r="E36" s="27">
        <f t="shared" si="2"/>
        <v>7296</v>
      </c>
      <c r="F36" s="27">
        <f t="shared" si="3"/>
        <v>8054</v>
      </c>
      <c r="G36" s="27">
        <f>'Прил.12 согаз'!G36+'Прил.12 альфа'!G36</f>
        <v>42</v>
      </c>
      <c r="H36" s="27">
        <f>'Прил.12 согаз'!H36+'Прил.12 альфа'!H36</f>
        <v>34</v>
      </c>
      <c r="I36" s="27">
        <f>'Прил.12 согаз'!I36+'Прил.12 альфа'!I36</f>
        <v>234</v>
      </c>
      <c r="J36" s="27">
        <f>'Прил.12 согаз'!J36+'Прил.12 альфа'!J36</f>
        <v>195</v>
      </c>
      <c r="K36" s="27">
        <f>'Прил.12 согаз'!K36+'Прил.12 альфа'!K36</f>
        <v>1260</v>
      </c>
      <c r="L36" s="27">
        <f>'Прил.12 согаз'!L36+'Прил.12 альфа'!L36</f>
        <v>1110</v>
      </c>
      <c r="M36" s="27">
        <f>'Прил.12 согаз'!M36+'Прил.12 альфа'!M36</f>
        <v>2677</v>
      </c>
      <c r="N36" s="27">
        <f>'Прил.12 согаз'!N36+'Прил.12 альфа'!N36</f>
        <v>2501</v>
      </c>
      <c r="O36" s="27">
        <f>'Прил.12 согаз'!O36+'Прил.12 альфа'!O36</f>
        <v>2171</v>
      </c>
      <c r="P36" s="27">
        <f>'Прил.12 согаз'!P36+'Прил.12 альфа'!P36</f>
        <v>2305</v>
      </c>
      <c r="Q36" s="27">
        <f>'Прил.12 согаз'!Q36+'Прил.12 альфа'!Q36</f>
        <v>912</v>
      </c>
      <c r="R36" s="27">
        <f>'Прил.12 согаз'!R36+'Прил.12 альфа'!R36</f>
        <v>1909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30867</v>
      </c>
      <c r="E37" s="66">
        <f t="shared" si="2"/>
        <v>13626</v>
      </c>
      <c r="F37" s="66">
        <f t="shared" si="3"/>
        <v>17241</v>
      </c>
      <c r="G37" s="66">
        <f>'Прил.12 согаз'!G37+'Прил.12 альфа'!G37</f>
        <v>145</v>
      </c>
      <c r="H37" s="66">
        <f>'Прил.12 согаз'!H37+'Прил.12 альфа'!H37</f>
        <v>173</v>
      </c>
      <c r="I37" s="66">
        <f>'Прил.12 согаз'!I37+'Прил.12 альфа'!I37</f>
        <v>919</v>
      </c>
      <c r="J37" s="66">
        <f>'Прил.12 согаз'!J37+'Прил.12 альфа'!J37</f>
        <v>860</v>
      </c>
      <c r="K37" s="66">
        <f>'Прил.12 согаз'!K37+'Прил.12 альфа'!K37</f>
        <v>3717</v>
      </c>
      <c r="L37" s="66">
        <f>'Прил.12 согаз'!L37+'Прил.12 альфа'!L37</f>
        <v>3448</v>
      </c>
      <c r="M37" s="66">
        <f>'Прил.12 согаз'!M37+'Прил.12 альфа'!M37</f>
        <v>4734</v>
      </c>
      <c r="N37" s="66">
        <f>'Прил.12 согаз'!N37+'Прил.12 альфа'!N37</f>
        <v>6855</v>
      </c>
      <c r="O37" s="66">
        <f>'Прил.12 согаз'!O37+'Прил.12 альфа'!O37</f>
        <v>3187</v>
      </c>
      <c r="P37" s="66">
        <f>'Прил.12 согаз'!P37+'Прил.12 альфа'!P37</f>
        <v>3975</v>
      </c>
      <c r="Q37" s="66">
        <f>'Прил.12 согаз'!Q37+'Прил.12 альфа'!Q37</f>
        <v>924</v>
      </c>
      <c r="R37" s="66">
        <f>'Прил.12 согаз'!R37+'Прил.12 альфа'!R37</f>
        <v>1930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5716</v>
      </c>
      <c r="E38" s="27">
        <f t="shared" si="2"/>
        <v>2192</v>
      </c>
      <c r="F38" s="27">
        <f t="shared" si="3"/>
        <v>3524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910</v>
      </c>
      <c r="N38" s="27">
        <f>'Прил.12 согаз'!N38+'Прил.12 альфа'!N38</f>
        <v>1006</v>
      </c>
      <c r="O38" s="27">
        <f>'Прил.12 согаз'!O38+'Прил.12 альфа'!O38</f>
        <v>834</v>
      </c>
      <c r="P38" s="27">
        <f>'Прил.12 согаз'!P38+'Прил.12 альфа'!P38</f>
        <v>1372</v>
      </c>
      <c r="Q38" s="27">
        <f>'Прил.12 согаз'!Q38+'Прил.12 альфа'!Q38</f>
        <v>448</v>
      </c>
      <c r="R38" s="27">
        <f>'Прил.12 согаз'!R38+'Прил.12 альфа'!R38</f>
        <v>1146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2515</v>
      </c>
      <c r="E39" s="27">
        <f t="shared" si="2"/>
        <v>1525</v>
      </c>
      <c r="F39" s="27">
        <f t="shared" si="3"/>
        <v>990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111</v>
      </c>
      <c r="N39" s="27">
        <f>'Прил.12 согаз'!N39+'Прил.12 альфа'!N39</f>
        <v>300</v>
      </c>
      <c r="O39" s="27">
        <f>'Прил.12 согаз'!O39+'Прил.12 альфа'!O39</f>
        <v>1040</v>
      </c>
      <c r="P39" s="27">
        <f>'Прил.12 согаз'!P39+'Прил.12 альфа'!P39</f>
        <v>478</v>
      </c>
      <c r="Q39" s="27">
        <f>'Прил.12 согаз'!Q39+'Прил.12 альфа'!Q39</f>
        <v>374</v>
      </c>
      <c r="R39" s="27">
        <f>'Прил.12 согаз'!R39+'Прил.12 альфа'!R39</f>
        <v>212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9843</v>
      </c>
      <c r="E40" s="27">
        <f t="shared" si="2"/>
        <v>5170</v>
      </c>
      <c r="F40" s="27">
        <f t="shared" si="3"/>
        <v>4673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2296</v>
      </c>
      <c r="N40" s="27">
        <f>'Прил.12 согаз'!N40+'Прил.12 альфа'!N40</f>
        <v>1356</v>
      </c>
      <c r="O40" s="27">
        <f>'Прил.12 согаз'!O40+'Прил.12 альфа'!O40</f>
        <v>2143</v>
      </c>
      <c r="P40" s="27">
        <f>'Прил.12 согаз'!P40+'Прил.12 альфа'!P40</f>
        <v>1933</v>
      </c>
      <c r="Q40" s="27">
        <f>'Прил.12 согаз'!Q40+'Прил.12 альфа'!Q40</f>
        <v>731</v>
      </c>
      <c r="R40" s="27">
        <f>'Прил.12 согаз'!R40+'Прил.12 альфа'!R40</f>
        <v>1384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201822</v>
      </c>
      <c r="E43" s="27">
        <f t="shared" ref="E43" si="5">G43+I43+K43+O43+Q43+M43</f>
        <v>89552</v>
      </c>
      <c r="F43" s="27">
        <f t="shared" ref="F43" si="6">H43+J43+L43+P43+R43+N43</f>
        <v>112270</v>
      </c>
      <c r="G43" s="27">
        <f>'Прил.12 согаз'!G43+'Прил.12 альфа'!G43</f>
        <v>0</v>
      </c>
      <c r="H43" s="27">
        <f>'Прил.12 согаз'!H43+'Прил.12 альфа'!H43</f>
        <v>0</v>
      </c>
      <c r="I43" s="27">
        <f>'Прил.12 согаз'!I43+'Прил.12 альфа'!I43</f>
        <v>0</v>
      </c>
      <c r="J43" s="27">
        <f>'Прил.12 согаз'!J43+'Прил.12 альфа'!J43</f>
        <v>0</v>
      </c>
      <c r="K43" s="27">
        <f>'Прил.12 согаз'!K43+'Прил.12 альфа'!K43</f>
        <v>0</v>
      </c>
      <c r="L43" s="27">
        <f>'Прил.12 согаз'!L43+'Прил.12 альфа'!L43</f>
        <v>0</v>
      </c>
      <c r="M43" s="27">
        <f>'Прил.12 согаз'!M43+'Прил.12 альфа'!M43</f>
        <v>44662</v>
      </c>
      <c r="N43" s="27">
        <f>'Прил.12 согаз'!N43+'Прил.12 альфа'!N43</f>
        <v>46154</v>
      </c>
      <c r="O43" s="27">
        <f>'Прил.12 согаз'!O43+'Прил.12 альфа'!O43</f>
        <v>31283</v>
      </c>
      <c r="P43" s="27">
        <f>'Прил.12 согаз'!P43+'Прил.12 альфа'!P43</f>
        <v>35674</v>
      </c>
      <c r="Q43" s="27">
        <f>'Прил.12 согаз'!Q43+'Прил.12 альфа'!Q43</f>
        <v>13607</v>
      </c>
      <c r="R43" s="27">
        <f>'Прил.12 согаз'!R43+'Прил.12 альфа'!R43</f>
        <v>30442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52327</v>
      </c>
      <c r="E44" s="27">
        <f t="shared" ref="E44" si="8">G44+I44+K44+O44+Q44+M44</f>
        <v>26895</v>
      </c>
      <c r="F44" s="27">
        <f t="shared" ref="F44" si="9">H44+J44+L44+P44+R44+N44</f>
        <v>25432</v>
      </c>
      <c r="G44" s="27">
        <f>'Прил.12 согаз'!G44+'Прил.12 альфа'!G44</f>
        <v>893</v>
      </c>
      <c r="H44" s="27">
        <f>'Прил.12 согаз'!H44+'Прил.12 альфа'!H44</f>
        <v>871</v>
      </c>
      <c r="I44" s="27">
        <f>'Прил.12 согаз'!I44+'Прил.12 альфа'!I44</f>
        <v>4561</v>
      </c>
      <c r="J44" s="27">
        <f>'Прил.12 согаз'!J44+'Прил.12 альфа'!J44</f>
        <v>4410</v>
      </c>
      <c r="K44" s="27">
        <f>'Прил.12 согаз'!K44+'Прил.12 альфа'!K44</f>
        <v>21441</v>
      </c>
      <c r="L44" s="27">
        <f>'Прил.12 согаз'!L44+'Прил.12 альфа'!L44</f>
        <v>20151</v>
      </c>
      <c r="M44" s="27">
        <f>'Прил.12 согаз'!M44+'Прил.12 альфа'!M44</f>
        <v>0</v>
      </c>
      <c r="N44" s="27">
        <f>'Прил.12 согаз'!N44+'Прил.12 альфа'!N44</f>
        <v>0</v>
      </c>
      <c r="O44" s="27">
        <f>'Прил.12 согаз'!O44+'Прил.12 альфа'!O44</f>
        <v>0</v>
      </c>
      <c r="P44" s="27">
        <f>'Прил.12 согаз'!P44+'Прил.12 альфа'!P44</f>
        <v>0</v>
      </c>
      <c r="Q44" s="27">
        <f>'Прил.12 согаз'!Q44+'Прил.12 альфа'!Q44</f>
        <v>0</v>
      </c>
      <c r="R44" s="27">
        <f>'Прил.12 согаз'!R44+'Прил.12 альфа'!R44</f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10192</v>
      </c>
      <c r="E45" s="27">
        <f t="shared" si="2"/>
        <v>6023</v>
      </c>
      <c r="F45" s="27">
        <f t="shared" si="3"/>
        <v>4169</v>
      </c>
      <c r="G45" s="27">
        <f>'Прил.12 согаз'!G45+'Прил.12 альфа'!G45</f>
        <v>197</v>
      </c>
      <c r="H45" s="27">
        <f>'Прил.12 согаз'!H45+'Прил.12 альфа'!H45</f>
        <v>202</v>
      </c>
      <c r="I45" s="27">
        <f>'Прил.12 согаз'!I45+'Прил.12 альфа'!I45</f>
        <v>131</v>
      </c>
      <c r="J45" s="27">
        <f>'Прил.12 согаз'!J45+'Прил.12 альфа'!J45</f>
        <v>96</v>
      </c>
      <c r="K45" s="27">
        <f>'Прил.12 согаз'!K45+'Прил.12 альфа'!K45</f>
        <v>280</v>
      </c>
      <c r="L45" s="27">
        <f>'Прил.12 согаз'!L45+'Прил.12 альфа'!L45</f>
        <v>222</v>
      </c>
      <c r="M45" s="27">
        <f>'Прил.12 согаз'!M45+'Прил.12 альфа'!M45</f>
        <v>3638</v>
      </c>
      <c r="N45" s="27">
        <f>'Прил.12 согаз'!N45+'Прил.12 альфа'!N45</f>
        <v>2567</v>
      </c>
      <c r="O45" s="27">
        <f>'Прил.12 согаз'!O45+'Прил.12 альфа'!O45</f>
        <v>1559</v>
      </c>
      <c r="P45" s="27">
        <f>'Прил.12 согаз'!P45+'Прил.12 альфа'!P45</f>
        <v>684</v>
      </c>
      <c r="Q45" s="27">
        <f>'Прил.12 согаз'!Q45+'Прил.12 альфа'!Q45</f>
        <v>218</v>
      </c>
      <c r="R45" s="27">
        <f>'Прил.12 согаз'!R45+'Прил.12 альфа'!R45</f>
        <v>398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50" si="10">E46+F46</f>
        <v>658892</v>
      </c>
      <c r="E46" s="21">
        <f>G46+I46+K46+O46+Q46+M46</f>
        <v>303485</v>
      </c>
      <c r="F46" s="21">
        <f>H46+J46+L46+P46+R46+N46</f>
        <v>355407</v>
      </c>
      <c r="G46" s="21">
        <f t="shared" ref="G46:R46" si="11">SUM(G47:G50)</f>
        <v>2320</v>
      </c>
      <c r="H46" s="21">
        <f t="shared" si="11"/>
        <v>2273</v>
      </c>
      <c r="I46" s="21">
        <f t="shared" si="11"/>
        <v>11725</v>
      </c>
      <c r="J46" s="21">
        <f t="shared" si="11"/>
        <v>11298</v>
      </c>
      <c r="K46" s="21">
        <f t="shared" si="11"/>
        <v>55115</v>
      </c>
      <c r="L46" s="21">
        <f t="shared" si="11"/>
        <v>51902</v>
      </c>
      <c r="M46" s="21">
        <f t="shared" si="11"/>
        <v>115141</v>
      </c>
      <c r="N46" s="21">
        <f t="shared" si="11"/>
        <v>119602</v>
      </c>
      <c r="O46" s="21">
        <f t="shared" si="11"/>
        <v>84349</v>
      </c>
      <c r="P46" s="21">
        <f t="shared" si="11"/>
        <v>94414</v>
      </c>
      <c r="Q46" s="21">
        <f t="shared" si="11"/>
        <v>34835</v>
      </c>
      <c r="R46" s="21">
        <f t="shared" si="11"/>
        <v>75918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602899</v>
      </c>
      <c r="E47" s="27">
        <f t="shared" ref="E47:E50" si="12">G47+I47+K47+O47+Q47+M47</f>
        <v>278201</v>
      </c>
      <c r="F47" s="27">
        <f t="shared" ref="F47:F50" si="13">H47+J47+L47+P47+R47+N47</f>
        <v>324698</v>
      </c>
      <c r="G47" s="26">
        <f>'Прил.12 согаз'!G47+'Прил.12 альфа'!G47</f>
        <v>2102</v>
      </c>
      <c r="H47" s="26">
        <f>'Прил.12 согаз'!H47+'Прил.12 альфа'!H47</f>
        <v>2024</v>
      </c>
      <c r="I47" s="26">
        <f>'Прил.12 согаз'!I47+'Прил.12 альфа'!I47</f>
        <v>10375</v>
      </c>
      <c r="J47" s="26">
        <f>'Прил.12 согаз'!J47+'Прил.12 альфа'!J47</f>
        <v>10051</v>
      </c>
      <c r="K47" s="26">
        <f>'Прил.12 согаз'!K47+'Прил.12 альфа'!K47</f>
        <v>49045</v>
      </c>
      <c r="L47" s="26">
        <f>'Прил.12 согаз'!L47+'Прил.12 альфа'!L47</f>
        <v>46296</v>
      </c>
      <c r="M47" s="26">
        <f>'Прил.12 согаз'!M47+'Прил.12 альфа'!M47</f>
        <v>105981</v>
      </c>
      <c r="N47" s="26">
        <f>'Прил.12 согаз'!N47+'Прил.12 альфа'!N47</f>
        <v>107790</v>
      </c>
      <c r="O47" s="26">
        <f>'Прил.12 согаз'!O47+'Прил.12 альфа'!O47</f>
        <v>77983</v>
      </c>
      <c r="P47" s="26">
        <f>'Прил.12 согаз'!P47+'Прил.12 альфа'!P47</f>
        <v>86899</v>
      </c>
      <c r="Q47" s="26">
        <f>'Прил.12 согаз'!Q47+'Прил.12 альфа'!Q47</f>
        <v>32715</v>
      </c>
      <c r="R47" s="26">
        <f>'Прил.12 согаз'!R47+'Прил.12 альфа'!R47</f>
        <v>71638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15520</v>
      </c>
      <c r="E48" s="27">
        <f t="shared" si="12"/>
        <v>7348</v>
      </c>
      <c r="F48" s="27">
        <f t="shared" si="13"/>
        <v>8172</v>
      </c>
      <c r="G48" s="26">
        <f>'Прил.12 согаз'!G48+'Прил.12 альфа'!G48</f>
        <v>47</v>
      </c>
      <c r="H48" s="26">
        <f>'Прил.12 согаз'!H48+'Прил.12 альфа'!H48</f>
        <v>47</v>
      </c>
      <c r="I48" s="26">
        <f>'Прил.12 согаз'!I48+'Прил.12 альфа'!I48</f>
        <v>241</v>
      </c>
      <c r="J48" s="26">
        <f>'Прил.12 согаз'!J48+'Прил.12 альфа'!J48</f>
        <v>201</v>
      </c>
      <c r="K48" s="26">
        <f>'Прил.12 согаз'!K48+'Прил.12 альфа'!K48</f>
        <v>1307</v>
      </c>
      <c r="L48" s="26">
        <f>'Прил.12 согаз'!L48+'Прил.12 альфа'!L48</f>
        <v>1167</v>
      </c>
      <c r="M48" s="26">
        <f>'Прил.12 согаз'!M48+'Прил.12 альфа'!M48</f>
        <v>2703</v>
      </c>
      <c r="N48" s="26">
        <f>'Прил.12 согаз'!N48+'Прил.12 альфа'!N48</f>
        <v>2557</v>
      </c>
      <c r="O48" s="26">
        <f>'Прил.12 согаз'!O48+'Прил.12 альфа'!O48</f>
        <v>2150</v>
      </c>
      <c r="P48" s="26">
        <f>'Прил.12 согаз'!P48+'Прил.12 альфа'!P48</f>
        <v>2290</v>
      </c>
      <c r="Q48" s="26">
        <f>'Прил.12 согаз'!Q48+'Прил.12 альфа'!Q48</f>
        <v>900</v>
      </c>
      <c r="R48" s="26">
        <f>'Прил.12 согаз'!R48+'Прил.12 альфа'!R48</f>
        <v>1910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64" t="s">
        <v>39</v>
      </c>
      <c r="D49" s="65">
        <f t="shared" si="10"/>
        <v>33107</v>
      </c>
      <c r="E49" s="66">
        <f t="shared" si="12"/>
        <v>14644</v>
      </c>
      <c r="F49" s="66">
        <f t="shared" si="13"/>
        <v>18463</v>
      </c>
      <c r="G49" s="66">
        <f>'Прил.12 согаз'!G49+'Прил.12 альфа'!G49</f>
        <v>152</v>
      </c>
      <c r="H49" s="66">
        <f>'Прил.12 согаз'!H49+'Прил.12 альфа'!H49</f>
        <v>181</v>
      </c>
      <c r="I49" s="66">
        <f>'Прил.12 согаз'!I49+'Прил.12 альфа'!I49</f>
        <v>937</v>
      </c>
      <c r="J49" s="66">
        <f>'Прил.12 согаз'!J49+'Прил.12 альфа'!J49</f>
        <v>871</v>
      </c>
      <c r="K49" s="66">
        <f>'Прил.12 согаз'!K49+'Прил.12 альфа'!K49</f>
        <v>3901</v>
      </c>
      <c r="L49" s="66">
        <f>'Прил.12 согаз'!L49+'Прил.12 альфа'!L49</f>
        <v>3656</v>
      </c>
      <c r="M49" s="66">
        <f>'Прил.12 согаз'!M49+'Прил.12 альфа'!M49</f>
        <v>5336</v>
      </c>
      <c r="N49" s="66">
        <f>'Прил.12 согаз'!N49+'Прил.12 альфа'!N49</f>
        <v>7602</v>
      </c>
      <c r="O49" s="66">
        <f>'Прил.12 согаз'!O49+'Прил.12 альфа'!O49</f>
        <v>3363</v>
      </c>
      <c r="P49" s="66">
        <f>'Прил.12 согаз'!P49+'Прил.12 альфа'!P49</f>
        <v>4144</v>
      </c>
      <c r="Q49" s="66">
        <f>'Прил.12 согаз'!Q49+'Прил.12 альфа'!Q49</f>
        <v>955</v>
      </c>
      <c r="R49" s="66">
        <f>'Прил.12 согаз'!R49+'Прил.12 альфа'!R49</f>
        <v>2009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61" t="s">
        <v>37</v>
      </c>
      <c r="D50" s="62">
        <f t="shared" si="10"/>
        <v>7366</v>
      </c>
      <c r="E50" s="63">
        <f t="shared" si="12"/>
        <v>3292</v>
      </c>
      <c r="F50" s="63">
        <f t="shared" si="13"/>
        <v>4074</v>
      </c>
      <c r="G50" s="62">
        <f>'Прил.12 согаз'!G50+'Прил.12 альфа'!G50</f>
        <v>19</v>
      </c>
      <c r="H50" s="62">
        <f>'Прил.12 согаз'!H50+'Прил.12 альфа'!H50</f>
        <v>21</v>
      </c>
      <c r="I50" s="62">
        <f>'Прил.12 согаз'!I50+'Прил.12 альфа'!I50</f>
        <v>172</v>
      </c>
      <c r="J50" s="62">
        <f>'Прил.12 согаз'!J50+'Прил.12 альфа'!J50</f>
        <v>175</v>
      </c>
      <c r="K50" s="62">
        <f>'Прил.12 согаз'!K50+'Прил.12 альфа'!K50</f>
        <v>862</v>
      </c>
      <c r="L50" s="62">
        <f>'Прил.12 согаз'!L50+'Прил.12 альфа'!L50</f>
        <v>783</v>
      </c>
      <c r="M50" s="62">
        <f>'Прил.12 согаз'!M50+'Прил.12 альфа'!M50</f>
        <v>1121</v>
      </c>
      <c r="N50" s="62">
        <f>'Прил.12 согаз'!N50+'Прил.12 альфа'!N50</f>
        <v>1653</v>
      </c>
      <c r="O50" s="62">
        <f>'Прил.12 согаз'!O50+'Прил.12 альфа'!O50</f>
        <v>853</v>
      </c>
      <c r="P50" s="62">
        <f>'Прил.12 согаз'!P50+'Прил.12 альфа'!P50</f>
        <v>1081</v>
      </c>
      <c r="Q50" s="62">
        <f>'Прил.12 согаз'!Q50+'Прил.12 альфа'!Q50</f>
        <v>265</v>
      </c>
      <c r="R50" s="62">
        <f>'Прил.12 согаз'!R50+'Прил.12 альфа'!R50</f>
        <v>361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80"/>
      <c r="F55" s="80"/>
      <c r="G55" s="73"/>
      <c r="H55" s="73"/>
      <c r="I55" s="73"/>
      <c r="J55" s="73"/>
      <c r="K55" s="73"/>
      <c r="L55" s="73"/>
      <c r="M55" s="73"/>
      <c r="N55" s="73"/>
      <c r="O55" s="73"/>
    </row>
    <row r="56" spans="1:22" s="35" customFormat="1" ht="13.5" customHeight="1">
      <c r="E56" s="71" t="s">
        <v>44</v>
      </c>
      <c r="F56" s="71"/>
      <c r="G56" s="72" t="s">
        <v>45</v>
      </c>
      <c r="H56" s="72"/>
      <c r="I56" s="72"/>
      <c r="J56" s="72"/>
      <c r="K56" s="72"/>
      <c r="L56" s="72"/>
      <c r="M56" s="72"/>
      <c r="N56" s="72"/>
      <c r="O56" s="72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73"/>
      <c r="B58" s="73"/>
      <c r="C58" s="73"/>
      <c r="D58" s="73"/>
      <c r="E58" s="80"/>
      <c r="F58" s="80"/>
      <c r="G58" s="73"/>
      <c r="H58" s="73"/>
      <c r="I58" s="73"/>
      <c r="J58" s="73"/>
      <c r="K58" s="73"/>
      <c r="L58" s="73"/>
      <c r="M58" s="73"/>
      <c r="N58" s="73"/>
      <c r="O58" s="73"/>
    </row>
    <row r="59" spans="1:22" s="36" customFormat="1" ht="12">
      <c r="A59" s="72" t="s">
        <v>47</v>
      </c>
      <c r="B59" s="72"/>
      <c r="C59" s="72"/>
      <c r="D59" s="72"/>
      <c r="E59" s="71" t="s">
        <v>44</v>
      </c>
      <c r="F59" s="71"/>
      <c r="G59" s="72" t="s">
        <v>45</v>
      </c>
      <c r="H59" s="72"/>
      <c r="I59" s="72"/>
      <c r="J59" s="72"/>
      <c r="K59" s="72"/>
      <c r="L59" s="72"/>
      <c r="M59" s="72"/>
      <c r="N59" s="72"/>
      <c r="O59" s="7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9:F59"/>
    <mergeCell ref="G59:O59"/>
    <mergeCell ref="A58:D58"/>
    <mergeCell ref="E15:F17"/>
    <mergeCell ref="A59:D59"/>
    <mergeCell ref="G55:O55"/>
    <mergeCell ref="G56:O56"/>
    <mergeCell ref="E55:F55"/>
    <mergeCell ref="G16:L16"/>
    <mergeCell ref="E56:F56"/>
    <mergeCell ref="E58:F58"/>
    <mergeCell ref="G58:O58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9" customFormat="1" ht="39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9" customFormat="1" ht="20.25">
      <c r="F10" s="10" t="s">
        <v>7</v>
      </c>
      <c r="G10" s="102" t="s">
        <v>129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1" t="s">
        <v>71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8" s="13" customFormat="1" ht="15.75"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3" t="s">
        <v>9</v>
      </c>
      <c r="B15" s="86" t="s">
        <v>48</v>
      </c>
      <c r="C15" s="93" t="s">
        <v>10</v>
      </c>
      <c r="D15" s="93" t="s">
        <v>11</v>
      </c>
      <c r="E15" s="74" t="s">
        <v>12</v>
      </c>
      <c r="F15" s="75"/>
      <c r="G15" s="96" t="s">
        <v>13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s="14" customFormat="1" ht="35.25" customHeight="1">
      <c r="A16" s="94"/>
      <c r="B16" s="87"/>
      <c r="C16" s="94"/>
      <c r="D16" s="94"/>
      <c r="E16" s="76"/>
      <c r="F16" s="77"/>
      <c r="G16" s="81" t="s">
        <v>14</v>
      </c>
      <c r="H16" s="82"/>
      <c r="I16" s="82"/>
      <c r="J16" s="82"/>
      <c r="K16" s="82"/>
      <c r="L16" s="83"/>
      <c r="M16" s="81" t="s">
        <v>15</v>
      </c>
      <c r="N16" s="82"/>
      <c r="O16" s="82"/>
      <c r="P16" s="83"/>
      <c r="Q16" s="84" t="s">
        <v>16</v>
      </c>
      <c r="R16" s="85"/>
    </row>
    <row r="17" spans="1:22" s="14" customFormat="1" ht="31.5" customHeight="1">
      <c r="A17" s="94"/>
      <c r="B17" s="87"/>
      <c r="C17" s="94"/>
      <c r="D17" s="94"/>
      <c r="E17" s="78"/>
      <c r="F17" s="79"/>
      <c r="G17" s="84" t="s">
        <v>17</v>
      </c>
      <c r="H17" s="85"/>
      <c r="I17" s="84" t="s">
        <v>18</v>
      </c>
      <c r="J17" s="85"/>
      <c r="K17" s="84" t="s">
        <v>19</v>
      </c>
      <c r="L17" s="85"/>
      <c r="M17" s="100" t="s">
        <v>123</v>
      </c>
      <c r="N17" s="101" t="s">
        <v>113</v>
      </c>
      <c r="O17" s="100" t="s">
        <v>122</v>
      </c>
      <c r="P17" s="101" t="s">
        <v>113</v>
      </c>
      <c r="Q17" s="15" t="s">
        <v>114</v>
      </c>
      <c r="R17" s="15" t="s">
        <v>115</v>
      </c>
    </row>
    <row r="18" spans="1:22" s="14" customFormat="1">
      <c r="A18" s="95"/>
      <c r="B18" s="88"/>
      <c r="C18" s="95"/>
      <c r="D18" s="9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406415</v>
      </c>
      <c r="E20" s="21">
        <f>G20+I20+K20+O20+Q20+M20</f>
        <v>188170</v>
      </c>
      <c r="F20" s="21">
        <f>H20+J20+L20+P20+R20+N20</f>
        <v>218245</v>
      </c>
      <c r="G20" s="21">
        <f t="shared" ref="G20:R20" si="1">SUM(G21:G45)</f>
        <v>1473</v>
      </c>
      <c r="H20" s="21">
        <f t="shared" si="1"/>
        <v>1422</v>
      </c>
      <c r="I20" s="21">
        <f t="shared" si="1"/>
        <v>7455</v>
      </c>
      <c r="J20" s="21">
        <f t="shared" si="1"/>
        <v>7195</v>
      </c>
      <c r="K20" s="21">
        <f t="shared" si="1"/>
        <v>33377</v>
      </c>
      <c r="L20" s="21">
        <f t="shared" si="1"/>
        <v>31566</v>
      </c>
      <c r="M20" s="21">
        <f t="shared" si="1"/>
        <v>70461</v>
      </c>
      <c r="N20" s="21">
        <f t="shared" si="1"/>
        <v>72986</v>
      </c>
      <c r="O20" s="21">
        <f t="shared" si="1"/>
        <v>53559</v>
      </c>
      <c r="P20" s="21">
        <f t="shared" si="1"/>
        <v>58991</v>
      </c>
      <c r="Q20" s="21">
        <f t="shared" si="1"/>
        <v>21845</v>
      </c>
      <c r="R20" s="21">
        <f t="shared" si="1"/>
        <v>46085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45032</v>
      </c>
      <c r="E22" s="27">
        <f t="shared" ref="E22:E45" si="2">G22+I22+K22+O22+Q22+M22</f>
        <v>21645</v>
      </c>
      <c r="F22" s="27">
        <f t="shared" ref="F22:F45" si="3">H22+J22+L22+P22+R22+N22</f>
        <v>23387</v>
      </c>
      <c r="G22" s="27">
        <v>163</v>
      </c>
      <c r="H22" s="27">
        <v>162</v>
      </c>
      <c r="I22" s="27">
        <v>1090</v>
      </c>
      <c r="J22" s="27">
        <v>1037</v>
      </c>
      <c r="K22" s="27">
        <v>3623</v>
      </c>
      <c r="L22" s="27">
        <v>3469</v>
      </c>
      <c r="M22" s="27">
        <v>8462</v>
      </c>
      <c r="N22" s="27">
        <v>7952</v>
      </c>
      <c r="O22" s="27">
        <v>6104</v>
      </c>
      <c r="P22" s="27">
        <v>6240</v>
      </c>
      <c r="Q22" s="27">
        <v>2203</v>
      </c>
      <c r="R22" s="27">
        <v>4527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2240</v>
      </c>
      <c r="E23" s="27">
        <f t="shared" si="2"/>
        <v>1136</v>
      </c>
      <c r="F23" s="27">
        <f t="shared" si="3"/>
        <v>1104</v>
      </c>
      <c r="G23" s="27">
        <v>3</v>
      </c>
      <c r="H23" s="27">
        <v>3</v>
      </c>
      <c r="I23" s="27">
        <v>21</v>
      </c>
      <c r="J23" s="27">
        <v>19</v>
      </c>
      <c r="K23" s="27">
        <v>142</v>
      </c>
      <c r="L23" s="27">
        <v>95</v>
      </c>
      <c r="M23" s="27">
        <v>404</v>
      </c>
      <c r="N23" s="27">
        <v>327</v>
      </c>
      <c r="O23" s="27">
        <v>412</v>
      </c>
      <c r="P23" s="27">
        <v>382</v>
      </c>
      <c r="Q23" s="27">
        <v>154</v>
      </c>
      <c r="R23" s="27">
        <v>278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33605</v>
      </c>
      <c r="E24" s="27">
        <f t="shared" si="2"/>
        <v>15577</v>
      </c>
      <c r="F24" s="27">
        <f t="shared" si="3"/>
        <v>18028</v>
      </c>
      <c r="G24" s="27">
        <v>93</v>
      </c>
      <c r="H24" s="27">
        <v>91</v>
      </c>
      <c r="I24" s="27">
        <v>527</v>
      </c>
      <c r="J24" s="27">
        <v>548</v>
      </c>
      <c r="K24" s="27">
        <v>2580</v>
      </c>
      <c r="L24" s="27">
        <v>2504</v>
      </c>
      <c r="M24" s="27">
        <v>5878</v>
      </c>
      <c r="N24" s="27">
        <v>5688</v>
      </c>
      <c r="O24" s="27">
        <v>4502</v>
      </c>
      <c r="P24" s="27">
        <v>4911</v>
      </c>
      <c r="Q24" s="27">
        <v>1997</v>
      </c>
      <c r="R24" s="27">
        <v>4286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798</v>
      </c>
      <c r="E25" s="27">
        <f t="shared" si="2"/>
        <v>453</v>
      </c>
      <c r="F25" s="27">
        <f t="shared" si="3"/>
        <v>345</v>
      </c>
      <c r="G25" s="27">
        <v>4</v>
      </c>
      <c r="H25" s="27">
        <v>1</v>
      </c>
      <c r="I25" s="27">
        <v>3</v>
      </c>
      <c r="J25" s="27">
        <v>13</v>
      </c>
      <c r="K25" s="27">
        <v>40</v>
      </c>
      <c r="L25" s="27">
        <v>34</v>
      </c>
      <c r="M25" s="27">
        <v>158</v>
      </c>
      <c r="N25" s="27">
        <v>97</v>
      </c>
      <c r="O25" s="27">
        <v>177</v>
      </c>
      <c r="P25" s="27">
        <v>116</v>
      </c>
      <c r="Q25" s="27">
        <v>71</v>
      </c>
      <c r="R25" s="27">
        <v>84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16134</v>
      </c>
      <c r="E26" s="27">
        <f t="shared" si="2"/>
        <v>7892</v>
      </c>
      <c r="F26" s="27">
        <f t="shared" si="3"/>
        <v>8242</v>
      </c>
      <c r="G26" s="27">
        <v>2</v>
      </c>
      <c r="H26" s="27">
        <v>5</v>
      </c>
      <c r="I26" s="27">
        <v>52</v>
      </c>
      <c r="J26" s="27">
        <v>53</v>
      </c>
      <c r="K26" s="27">
        <v>1280</v>
      </c>
      <c r="L26" s="27">
        <v>1216</v>
      </c>
      <c r="M26" s="27">
        <v>2889</v>
      </c>
      <c r="N26" s="27">
        <v>2339</v>
      </c>
      <c r="O26" s="27">
        <v>2676</v>
      </c>
      <c r="P26" s="27">
        <v>2756</v>
      </c>
      <c r="Q26" s="27">
        <v>993</v>
      </c>
      <c r="R26" s="27">
        <v>1873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8604</v>
      </c>
      <c r="E27" s="27">
        <f t="shared" si="2"/>
        <v>4179</v>
      </c>
      <c r="F27" s="27">
        <f t="shared" si="3"/>
        <v>4425</v>
      </c>
      <c r="G27" s="27">
        <v>2</v>
      </c>
      <c r="H27" s="27">
        <v>4</v>
      </c>
      <c r="I27" s="27">
        <v>34</v>
      </c>
      <c r="J27" s="27">
        <v>34</v>
      </c>
      <c r="K27" s="27">
        <v>656</v>
      </c>
      <c r="L27" s="27">
        <v>722</v>
      </c>
      <c r="M27" s="27">
        <v>1552</v>
      </c>
      <c r="N27" s="27">
        <v>1344</v>
      </c>
      <c r="O27" s="27">
        <v>1426</v>
      </c>
      <c r="P27" s="27">
        <v>1461</v>
      </c>
      <c r="Q27" s="27">
        <v>509</v>
      </c>
      <c r="R27" s="27">
        <v>860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26613</v>
      </c>
      <c r="E28" s="27">
        <f t="shared" si="2"/>
        <v>12176</v>
      </c>
      <c r="F28" s="27">
        <f t="shared" si="3"/>
        <v>14437</v>
      </c>
      <c r="G28" s="27">
        <v>113</v>
      </c>
      <c r="H28" s="27">
        <v>94</v>
      </c>
      <c r="I28" s="27">
        <v>578</v>
      </c>
      <c r="J28" s="27">
        <v>526</v>
      </c>
      <c r="K28" s="27">
        <v>2540</v>
      </c>
      <c r="L28" s="27">
        <v>2464</v>
      </c>
      <c r="M28" s="27">
        <v>4411</v>
      </c>
      <c r="N28" s="27">
        <v>5068</v>
      </c>
      <c r="O28" s="27">
        <v>3461</v>
      </c>
      <c r="P28" s="27">
        <v>3761</v>
      </c>
      <c r="Q28" s="27">
        <v>1073</v>
      </c>
      <c r="R28" s="27">
        <v>2524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26494</v>
      </c>
      <c r="E29" s="27">
        <f t="shared" si="2"/>
        <v>11146</v>
      </c>
      <c r="F29" s="27">
        <f t="shared" si="3"/>
        <v>15348</v>
      </c>
      <c r="G29" s="27">
        <v>197</v>
      </c>
      <c r="H29" s="27">
        <v>200</v>
      </c>
      <c r="I29" s="27">
        <v>1032</v>
      </c>
      <c r="J29" s="27">
        <v>1077</v>
      </c>
      <c r="K29" s="27">
        <v>2762</v>
      </c>
      <c r="L29" s="27">
        <v>2701</v>
      </c>
      <c r="M29" s="27">
        <v>3424</v>
      </c>
      <c r="N29" s="27">
        <v>6063</v>
      </c>
      <c r="O29" s="27">
        <v>2835</v>
      </c>
      <c r="P29" s="27">
        <v>3610</v>
      </c>
      <c r="Q29" s="27">
        <v>896</v>
      </c>
      <c r="R29" s="27">
        <v>1697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9153</v>
      </c>
      <c r="E35" s="27">
        <f t="shared" si="2"/>
        <v>4177</v>
      </c>
      <c r="F35" s="27">
        <f t="shared" si="3"/>
        <v>4976</v>
      </c>
      <c r="G35" s="27">
        <v>7</v>
      </c>
      <c r="H35" s="27">
        <v>8</v>
      </c>
      <c r="I35" s="27">
        <v>54</v>
      </c>
      <c r="J35" s="27">
        <v>40</v>
      </c>
      <c r="K35" s="27">
        <v>132</v>
      </c>
      <c r="L35" s="27">
        <v>144</v>
      </c>
      <c r="M35" s="27">
        <v>1354</v>
      </c>
      <c r="N35" s="27">
        <v>1680</v>
      </c>
      <c r="O35" s="27">
        <v>1788</v>
      </c>
      <c r="P35" s="27">
        <v>1994</v>
      </c>
      <c r="Q35" s="27">
        <v>842</v>
      </c>
      <c r="R35" s="27">
        <v>1110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13025</v>
      </c>
      <c r="E36" s="27">
        <f t="shared" si="2"/>
        <v>6302</v>
      </c>
      <c r="F36" s="27">
        <f t="shared" si="3"/>
        <v>6723</v>
      </c>
      <c r="G36" s="27">
        <v>42</v>
      </c>
      <c r="H36" s="27">
        <v>34</v>
      </c>
      <c r="I36" s="27">
        <v>229</v>
      </c>
      <c r="J36" s="27">
        <v>191</v>
      </c>
      <c r="K36" s="27">
        <v>1068</v>
      </c>
      <c r="L36" s="27">
        <v>970</v>
      </c>
      <c r="M36" s="27">
        <v>2235</v>
      </c>
      <c r="N36" s="27">
        <v>2067</v>
      </c>
      <c r="O36" s="27">
        <v>1941</v>
      </c>
      <c r="P36" s="27">
        <v>1929</v>
      </c>
      <c r="Q36" s="27">
        <v>787</v>
      </c>
      <c r="R36" s="27">
        <v>1532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9636</v>
      </c>
      <c r="E37" s="27">
        <f t="shared" si="2"/>
        <v>4222</v>
      </c>
      <c r="F37" s="27">
        <f t="shared" si="3"/>
        <v>5414</v>
      </c>
      <c r="G37" s="27">
        <v>7</v>
      </c>
      <c r="H37" s="27">
        <v>16</v>
      </c>
      <c r="I37" s="27">
        <v>109</v>
      </c>
      <c r="J37" s="27">
        <v>115</v>
      </c>
      <c r="K37" s="27">
        <v>1173</v>
      </c>
      <c r="L37" s="27">
        <v>1062</v>
      </c>
      <c r="M37" s="27">
        <v>1452</v>
      </c>
      <c r="N37" s="27">
        <v>2049</v>
      </c>
      <c r="O37" s="27">
        <v>1150</v>
      </c>
      <c r="P37" s="27">
        <v>1556</v>
      </c>
      <c r="Q37" s="27">
        <v>331</v>
      </c>
      <c r="R37" s="27">
        <v>616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4028</v>
      </c>
      <c r="E38" s="27">
        <f t="shared" si="2"/>
        <v>1586</v>
      </c>
      <c r="F38" s="27">
        <f t="shared" si="3"/>
        <v>2442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616</v>
      </c>
      <c r="N38" s="27">
        <v>669</v>
      </c>
      <c r="O38" s="27">
        <v>639</v>
      </c>
      <c r="P38" s="27">
        <v>994</v>
      </c>
      <c r="Q38" s="27">
        <v>331</v>
      </c>
      <c r="R38" s="27">
        <v>779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1894</v>
      </c>
      <c r="E39" s="27">
        <f t="shared" si="2"/>
        <v>1158</v>
      </c>
      <c r="F39" s="27">
        <f t="shared" si="3"/>
        <v>736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74</v>
      </c>
      <c r="N39" s="27">
        <v>228</v>
      </c>
      <c r="O39" s="27">
        <v>788</v>
      </c>
      <c r="P39" s="27">
        <v>338</v>
      </c>
      <c r="Q39" s="27">
        <v>296</v>
      </c>
      <c r="R39" s="27">
        <v>170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4336</v>
      </c>
      <c r="E40" s="27">
        <f t="shared" si="2"/>
        <v>2050</v>
      </c>
      <c r="F40" s="27">
        <f t="shared" si="3"/>
        <v>2286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875</v>
      </c>
      <c r="N40" s="27">
        <v>569</v>
      </c>
      <c r="O40" s="27">
        <v>877</v>
      </c>
      <c r="P40" s="27">
        <v>971</v>
      </c>
      <c r="Q40" s="27">
        <v>298</v>
      </c>
      <c r="R40" s="27">
        <v>746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156148</v>
      </c>
      <c r="E43" s="27">
        <f t="shared" ref="E43" si="5">G43+I43+K43+O43+Q43+M43</f>
        <v>68974</v>
      </c>
      <c r="F43" s="27">
        <f t="shared" ref="F43" si="6">H43+J43+L43+P43+R43+N43</f>
        <v>87174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34315</v>
      </c>
      <c r="N43" s="27">
        <v>35047</v>
      </c>
      <c r="O43" s="27">
        <v>23771</v>
      </c>
      <c r="P43" s="27">
        <v>27440</v>
      </c>
      <c r="Q43" s="27">
        <v>10888</v>
      </c>
      <c r="R43" s="27">
        <v>24687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41659</v>
      </c>
      <c r="E44" s="27">
        <f t="shared" ref="E44" si="8">G44+I44+K44+O44+Q44+M44</f>
        <v>21491</v>
      </c>
      <c r="F44" s="27">
        <f t="shared" ref="F44" si="9">H44+J44+L44+P44+R44+N44</f>
        <v>20168</v>
      </c>
      <c r="G44" s="27">
        <v>691</v>
      </c>
      <c r="H44" s="27">
        <v>658</v>
      </c>
      <c r="I44" s="27">
        <v>3628</v>
      </c>
      <c r="J44" s="27">
        <v>3483</v>
      </c>
      <c r="K44" s="27">
        <v>17172</v>
      </c>
      <c r="L44" s="27">
        <v>16027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7016</v>
      </c>
      <c r="E45" s="27">
        <f t="shared" si="2"/>
        <v>4006</v>
      </c>
      <c r="F45" s="27">
        <f t="shared" si="3"/>
        <v>3010</v>
      </c>
      <c r="G45" s="27">
        <v>149</v>
      </c>
      <c r="H45" s="27">
        <v>146</v>
      </c>
      <c r="I45" s="27">
        <v>98</v>
      </c>
      <c r="J45" s="27">
        <v>59</v>
      </c>
      <c r="K45" s="27">
        <v>209</v>
      </c>
      <c r="L45" s="27">
        <v>158</v>
      </c>
      <c r="M45" s="27">
        <v>2362</v>
      </c>
      <c r="N45" s="27">
        <v>1799</v>
      </c>
      <c r="O45" s="27">
        <v>1012</v>
      </c>
      <c r="P45" s="27">
        <v>532</v>
      </c>
      <c r="Q45" s="27">
        <v>176</v>
      </c>
      <c r="R45" s="27">
        <v>316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49" si="10">E46+F46</f>
        <v>406415</v>
      </c>
      <c r="E46" s="21">
        <f>G46+I46+K46+O46+Q46+M46</f>
        <v>188170</v>
      </c>
      <c r="F46" s="21">
        <f>H46+J46+L46+P46+R46+N46</f>
        <v>218245</v>
      </c>
      <c r="G46" s="21">
        <f t="shared" ref="G46:R46" si="11">SUM(G47:G50)</f>
        <v>1473</v>
      </c>
      <c r="H46" s="21">
        <f t="shared" si="11"/>
        <v>1422</v>
      </c>
      <c r="I46" s="21">
        <f t="shared" si="11"/>
        <v>7455</v>
      </c>
      <c r="J46" s="21">
        <f t="shared" si="11"/>
        <v>7195</v>
      </c>
      <c r="K46" s="21">
        <f t="shared" si="11"/>
        <v>33377</v>
      </c>
      <c r="L46" s="21">
        <f t="shared" si="11"/>
        <v>31566</v>
      </c>
      <c r="M46" s="21">
        <f t="shared" si="11"/>
        <v>70461</v>
      </c>
      <c r="N46" s="21">
        <f t="shared" si="11"/>
        <v>72986</v>
      </c>
      <c r="O46" s="21">
        <f t="shared" si="11"/>
        <v>53559</v>
      </c>
      <c r="P46" s="21">
        <f t="shared" si="11"/>
        <v>58991</v>
      </c>
      <c r="Q46" s="21">
        <f t="shared" si="11"/>
        <v>21845</v>
      </c>
      <c r="R46" s="21">
        <f t="shared" si="11"/>
        <v>46085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381788</v>
      </c>
      <c r="E47" s="27">
        <f t="shared" ref="E47:E49" si="12">G47+I47+K47+O47+Q47+M47</f>
        <v>176804</v>
      </c>
      <c r="F47" s="27">
        <f t="shared" ref="F47:F49" si="13">H47+J47+L47+P47+R47+N47</f>
        <v>204984</v>
      </c>
      <c r="G47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1411</v>
      </c>
      <c r="H47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1349</v>
      </c>
      <c r="I47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7078</v>
      </c>
      <c r="J47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6853</v>
      </c>
      <c r="K47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30995</v>
      </c>
      <c r="L47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29363</v>
      </c>
      <c r="M47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66366</v>
      </c>
      <c r="N47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68341</v>
      </c>
      <c r="O47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50283</v>
      </c>
      <c r="P47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55247</v>
      </c>
      <c r="Q47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20671</v>
      </c>
      <c r="R47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43831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13322</v>
      </c>
      <c r="E48" s="27">
        <f t="shared" si="12"/>
        <v>6391</v>
      </c>
      <c r="F48" s="27">
        <f t="shared" si="13"/>
        <v>6931</v>
      </c>
      <c r="G48" s="26">
        <f>'Прил. 11 СОГАЗ'!F36</f>
        <v>47</v>
      </c>
      <c r="H48" s="26">
        <f>'Прил. 11 СОГАЗ'!G36</f>
        <v>47</v>
      </c>
      <c r="I48" s="26">
        <f>'Прил. 11 СОГАЗ'!H36</f>
        <v>236</v>
      </c>
      <c r="J48" s="26">
        <f>'Прил. 11 СОГАЗ'!I36</f>
        <v>199</v>
      </c>
      <c r="K48" s="26">
        <f>'Прил. 11 СОГАЗ'!J36</f>
        <v>1115</v>
      </c>
      <c r="L48" s="26">
        <f>'Прил. 11 СОГАЗ'!K36</f>
        <v>1021</v>
      </c>
      <c r="M48" s="26">
        <f>'Прил. 11 СОГАЗ'!L36</f>
        <v>2277</v>
      </c>
      <c r="N48" s="26">
        <f>'Прил. 11 СОГАЗ'!M36</f>
        <v>2173</v>
      </c>
      <c r="O48" s="26">
        <f>'Прил. 11 СОГАЗ'!N36</f>
        <v>1934</v>
      </c>
      <c r="P48" s="26">
        <f>'Прил. 11 СОГАЗ'!O36</f>
        <v>1943</v>
      </c>
      <c r="Q48" s="26">
        <f>'Прил. 11 СОГАЗ'!P36</f>
        <v>782</v>
      </c>
      <c r="R48" s="26">
        <f>'Прил. 11 СОГАЗ'!Q36</f>
        <v>1548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25" t="s">
        <v>39</v>
      </c>
      <c r="D49" s="26">
        <f t="shared" si="10"/>
        <v>10196</v>
      </c>
      <c r="E49" s="27">
        <f t="shared" si="12"/>
        <v>4499</v>
      </c>
      <c r="F49" s="27">
        <f t="shared" si="13"/>
        <v>5697</v>
      </c>
      <c r="G49" s="26">
        <f>'Прил. 11 СОГАЗ'!F29+'Прил. 11 СОГАЗ'!F30+'Прил. 11 СОГАЗ'!F31</f>
        <v>8</v>
      </c>
      <c r="H49" s="26">
        <f>'Прил. 11 СОГАЗ'!G29+'Прил. 11 СОГАЗ'!G30+'Прил. 11 СОГАЗ'!G31</f>
        <v>17</v>
      </c>
      <c r="I49" s="26">
        <f>'Прил. 11 СОГАЗ'!H29+'Прил. 11 СОГАЗ'!H30+'Прил. 11 СОГАЗ'!H31</f>
        <v>107</v>
      </c>
      <c r="J49" s="26">
        <f>'Прил. 11 СОГАЗ'!I29+'Прил. 11 СОГАЗ'!I30+'Прил. 11 СОГАЗ'!I31</f>
        <v>114</v>
      </c>
      <c r="K49" s="26">
        <f>'Прил. 11 СОГАЗ'!J29+'Прил. 11 СОГАЗ'!J30+'Прил. 11 СОГАЗ'!J31</f>
        <v>1192</v>
      </c>
      <c r="L49" s="26">
        <f>'Прил. 11 СОГАЗ'!K29+'Прил. 11 СОГАЗ'!K30+'Прил. 11 СОГАЗ'!K31</f>
        <v>1104</v>
      </c>
      <c r="M49" s="26">
        <f>'Прил. 11 СОГАЗ'!L29+'Прил. 11 СОГАЗ'!L30+'Прил. 11 СОГАЗ'!L31</f>
        <v>1643</v>
      </c>
      <c r="N49" s="26">
        <f>'Прил. 11 СОГАЗ'!M29+'Прил. 11 СОГАЗ'!M30+'Прил. 11 СОГАЗ'!M31</f>
        <v>2218</v>
      </c>
      <c r="O49" s="26">
        <f>'Прил. 11 СОГАЗ'!N29+'Прил. 11 СОГАЗ'!N30+'Прил. 11 СОГАЗ'!N31</f>
        <v>1209</v>
      </c>
      <c r="P49" s="26">
        <f>'Прил. 11 СОГАЗ'!O29+'Прил. 11 СОГАЗ'!O30+'Прил. 11 СОГАЗ'!O31</f>
        <v>1609</v>
      </c>
      <c r="Q49" s="26">
        <f>'Прил. 11 СОГАЗ'!P29+'Прил. 11 СОГАЗ'!P30+'Прил. 11 СОГАЗ'!P31</f>
        <v>340</v>
      </c>
      <c r="R49" s="26">
        <f>'Прил. 11 СОГАЗ'!Q29+'Прил. 11 СОГАЗ'!Q30+'Прил. 11 СОГАЗ'!Q31</f>
        <v>635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25" t="s">
        <v>37</v>
      </c>
      <c r="D50" s="26">
        <f t="shared" ref="D50" si="14">E50+F50</f>
        <v>1109</v>
      </c>
      <c r="E50" s="27">
        <f t="shared" ref="E50" si="15">G50+I50+K50+O50+Q50+M50</f>
        <v>476</v>
      </c>
      <c r="F50" s="27">
        <f t="shared" ref="F50" si="16">H50+J50+L50+P50+R50+N50</f>
        <v>633</v>
      </c>
      <c r="G50" s="26">
        <f>'Прил. 11 СОГАЗ'!F32+'Прил. 11 СОГАЗ'!F24</f>
        <v>7</v>
      </c>
      <c r="H50" s="26">
        <f>'Прил. 11 СОГАЗ'!G32+'Прил. 11 СОГАЗ'!G24</f>
        <v>9</v>
      </c>
      <c r="I50" s="26">
        <f>'Прил. 11 СОГАЗ'!H32+'Прил. 11 СОГАЗ'!H24</f>
        <v>34</v>
      </c>
      <c r="J50" s="26">
        <f>'Прил. 11 СОГАЗ'!I32+'Прил. 11 СОГАЗ'!I24</f>
        <v>29</v>
      </c>
      <c r="K50" s="26">
        <f>'Прил. 11 СОГАЗ'!J32+'Прил. 11 СОГАЗ'!J24</f>
        <v>75</v>
      </c>
      <c r="L50" s="26">
        <f>'Прил. 11 СОГАЗ'!K32+'Прил. 11 СОГАЗ'!K24</f>
        <v>78</v>
      </c>
      <c r="M50" s="26">
        <f>'Прил. 11 СОГАЗ'!L32+'Прил. 11 СОГАЗ'!L24</f>
        <v>175</v>
      </c>
      <c r="N50" s="26">
        <f>'Прил. 11 СОГАЗ'!M32+'Прил. 11 СОГАЗ'!M24</f>
        <v>254</v>
      </c>
      <c r="O50" s="26">
        <f>'Прил. 11 СОГАЗ'!N32+'Прил. 11 СОГАЗ'!N24</f>
        <v>133</v>
      </c>
      <c r="P50" s="26">
        <f>'Прил. 11 СОГАЗ'!O32+'Прил. 11 СОГАЗ'!O24</f>
        <v>192</v>
      </c>
      <c r="Q50" s="26">
        <f>'Прил. 11 СОГАЗ'!P32+'Прил. 11 СОГАЗ'!P24</f>
        <v>52</v>
      </c>
      <c r="R50" s="26">
        <f>'Прил. 11 СОГАЗ'!Q32+'Прил. 11 СОГАЗ'!Q24</f>
        <v>71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25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80"/>
      <c r="F55" s="80"/>
      <c r="G55" s="73"/>
      <c r="H55" s="73"/>
      <c r="I55" s="73"/>
      <c r="J55" s="73"/>
      <c r="K55" s="73"/>
      <c r="L55" s="73"/>
      <c r="M55" s="73"/>
      <c r="N55" s="73"/>
      <c r="O55" s="73"/>
    </row>
    <row r="56" spans="1:22" s="35" customFormat="1" ht="13.5" customHeight="1">
      <c r="E56" s="71" t="s">
        <v>44</v>
      </c>
      <c r="F56" s="71"/>
      <c r="G56" s="72" t="s">
        <v>45</v>
      </c>
      <c r="H56" s="72"/>
      <c r="I56" s="72"/>
      <c r="J56" s="72"/>
      <c r="K56" s="72"/>
      <c r="L56" s="72"/>
      <c r="M56" s="72"/>
      <c r="N56" s="72"/>
      <c r="O56" s="72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73"/>
      <c r="B58" s="73"/>
      <c r="C58" s="73"/>
      <c r="D58" s="73"/>
      <c r="E58" s="80"/>
      <c r="F58" s="80"/>
      <c r="G58" s="73"/>
      <c r="H58" s="73"/>
      <c r="I58" s="73"/>
      <c r="J58" s="73"/>
      <c r="K58" s="73"/>
      <c r="L58" s="73"/>
      <c r="M58" s="73"/>
      <c r="N58" s="73"/>
      <c r="O58" s="73"/>
    </row>
    <row r="59" spans="1:22" s="36" customFormat="1" ht="12">
      <c r="A59" s="72" t="s">
        <v>47</v>
      </c>
      <c r="B59" s="72"/>
      <c r="C59" s="72"/>
      <c r="D59" s="72"/>
      <c r="E59" s="71" t="s">
        <v>44</v>
      </c>
      <c r="F59" s="71"/>
      <c r="G59" s="72" t="s">
        <v>45</v>
      </c>
      <c r="H59" s="72"/>
      <c r="I59" s="72"/>
      <c r="J59" s="72"/>
      <c r="K59" s="72"/>
      <c r="L59" s="72"/>
      <c r="M59" s="72"/>
      <c r="N59" s="72"/>
      <c r="O59" s="72"/>
    </row>
  </sheetData>
  <mergeCells count="29">
    <mergeCell ref="M16:P16"/>
    <mergeCell ref="M17:N17"/>
    <mergeCell ref="O17:P17"/>
    <mergeCell ref="A59:D59"/>
    <mergeCell ref="E59:F59"/>
    <mergeCell ref="G59:O59"/>
    <mergeCell ref="E55:F55"/>
    <mergeCell ref="G55:O55"/>
    <mergeCell ref="E56:F56"/>
    <mergeCell ref="G56:O56"/>
    <mergeCell ref="A58:D58"/>
    <mergeCell ref="E58:F58"/>
    <mergeCell ref="G58:O58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9" customFormat="1" ht="39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9" customFormat="1" ht="20.25">
      <c r="F10" s="10" t="s">
        <v>7</v>
      </c>
      <c r="G10" s="102" t="s">
        <v>129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1" t="s">
        <v>72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8" s="13" customFormat="1" ht="15.75"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3" t="s">
        <v>9</v>
      </c>
      <c r="B15" s="86" t="s">
        <v>48</v>
      </c>
      <c r="C15" s="93" t="s">
        <v>10</v>
      </c>
      <c r="D15" s="93" t="s">
        <v>11</v>
      </c>
      <c r="E15" s="74" t="s">
        <v>12</v>
      </c>
      <c r="F15" s="75"/>
      <c r="G15" s="96" t="s">
        <v>13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s="14" customFormat="1" ht="35.25" customHeight="1">
      <c r="A16" s="94"/>
      <c r="B16" s="87"/>
      <c r="C16" s="94"/>
      <c r="D16" s="94"/>
      <c r="E16" s="76"/>
      <c r="F16" s="77"/>
      <c r="G16" s="81" t="s">
        <v>14</v>
      </c>
      <c r="H16" s="82"/>
      <c r="I16" s="82"/>
      <c r="J16" s="82"/>
      <c r="K16" s="82"/>
      <c r="L16" s="83"/>
      <c r="M16" s="81" t="s">
        <v>15</v>
      </c>
      <c r="N16" s="82"/>
      <c r="O16" s="82"/>
      <c r="P16" s="83"/>
      <c r="Q16" s="84" t="s">
        <v>16</v>
      </c>
      <c r="R16" s="85"/>
    </row>
    <row r="17" spans="1:22" s="14" customFormat="1" ht="31.5" customHeight="1">
      <c r="A17" s="94"/>
      <c r="B17" s="87"/>
      <c r="C17" s="94"/>
      <c r="D17" s="94"/>
      <c r="E17" s="78"/>
      <c r="F17" s="79"/>
      <c r="G17" s="84" t="s">
        <v>17</v>
      </c>
      <c r="H17" s="85"/>
      <c r="I17" s="84" t="s">
        <v>18</v>
      </c>
      <c r="J17" s="85"/>
      <c r="K17" s="84" t="s">
        <v>19</v>
      </c>
      <c r="L17" s="85"/>
      <c r="M17" s="100" t="s">
        <v>123</v>
      </c>
      <c r="N17" s="101" t="s">
        <v>113</v>
      </c>
      <c r="O17" s="100" t="s">
        <v>122</v>
      </c>
      <c r="P17" s="101" t="s">
        <v>113</v>
      </c>
      <c r="Q17" s="15" t="s">
        <v>114</v>
      </c>
      <c r="R17" s="15" t="s">
        <v>115</v>
      </c>
    </row>
    <row r="18" spans="1:22" s="14" customFormat="1">
      <c r="A18" s="95"/>
      <c r="B18" s="88"/>
      <c r="C18" s="95"/>
      <c r="D18" s="9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252477</v>
      </c>
      <c r="E20" s="21">
        <f>G20+I20+K20+O20+Q20+M20</f>
        <v>115315</v>
      </c>
      <c r="F20" s="21">
        <f>H20+J20+L20+P20+R20+N20</f>
        <v>137162</v>
      </c>
      <c r="G20" s="21">
        <f t="shared" ref="G20:R20" si="1">SUM(G21:G45)</f>
        <v>847</v>
      </c>
      <c r="H20" s="21">
        <f t="shared" si="1"/>
        <v>851</v>
      </c>
      <c r="I20" s="21">
        <f t="shared" si="1"/>
        <v>4270</v>
      </c>
      <c r="J20" s="21">
        <f t="shared" si="1"/>
        <v>4103</v>
      </c>
      <c r="K20" s="21">
        <f t="shared" si="1"/>
        <v>21738</v>
      </c>
      <c r="L20" s="21">
        <f t="shared" si="1"/>
        <v>20336</v>
      </c>
      <c r="M20" s="21">
        <f t="shared" si="1"/>
        <v>44680</v>
      </c>
      <c r="N20" s="21">
        <f t="shared" si="1"/>
        <v>46616</v>
      </c>
      <c r="O20" s="21">
        <f t="shared" si="1"/>
        <v>30790</v>
      </c>
      <c r="P20" s="21">
        <f t="shared" si="1"/>
        <v>35423</v>
      </c>
      <c r="Q20" s="21">
        <f t="shared" si="1"/>
        <v>12990</v>
      </c>
      <c r="R20" s="21">
        <f t="shared" si="1"/>
        <v>29833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0</v>
      </c>
      <c r="E21" s="27">
        <f>G21+I21+K21+O21+Q21+M21</f>
        <v>0</v>
      </c>
      <c r="F21" s="27">
        <f>H21+J21+L21+P21+R21+N21</f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27228</v>
      </c>
      <c r="E22" s="27">
        <f t="shared" ref="E22:E45" si="2">G22+I22+K22+O22+Q22+M22</f>
        <v>12343</v>
      </c>
      <c r="F22" s="27">
        <f t="shared" ref="F22:F45" si="3">H22+J22+L22+P22+R22+N22</f>
        <v>14885</v>
      </c>
      <c r="G22" s="27">
        <v>11</v>
      </c>
      <c r="H22" s="27">
        <v>5</v>
      </c>
      <c r="I22" s="27">
        <v>71</v>
      </c>
      <c r="J22" s="27">
        <v>64</v>
      </c>
      <c r="K22" s="27">
        <v>2494</v>
      </c>
      <c r="L22" s="27">
        <v>2320</v>
      </c>
      <c r="M22" s="27">
        <v>5338</v>
      </c>
      <c r="N22" s="27">
        <v>4557</v>
      </c>
      <c r="O22" s="27">
        <v>2903</v>
      </c>
      <c r="P22" s="27">
        <v>3582</v>
      </c>
      <c r="Q22" s="27">
        <v>1526</v>
      </c>
      <c r="R22" s="27">
        <v>4357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37420</v>
      </c>
      <c r="E23" s="27">
        <f t="shared" si="2"/>
        <v>16685</v>
      </c>
      <c r="F23" s="27">
        <f t="shared" si="3"/>
        <v>20735</v>
      </c>
      <c r="G23" s="27">
        <v>125</v>
      </c>
      <c r="H23" s="27">
        <v>108</v>
      </c>
      <c r="I23" s="27">
        <v>652</v>
      </c>
      <c r="J23" s="27">
        <v>616</v>
      </c>
      <c r="K23" s="27">
        <v>3352</v>
      </c>
      <c r="L23" s="27">
        <v>3109</v>
      </c>
      <c r="M23" s="27">
        <v>5499</v>
      </c>
      <c r="N23" s="27">
        <v>5730</v>
      </c>
      <c r="O23" s="27">
        <v>4533</v>
      </c>
      <c r="P23" s="27">
        <v>5484</v>
      </c>
      <c r="Q23" s="27">
        <v>2524</v>
      </c>
      <c r="R23" s="27">
        <v>5688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6140</v>
      </c>
      <c r="E24" s="27">
        <f t="shared" si="2"/>
        <v>3012</v>
      </c>
      <c r="F24" s="27">
        <f t="shared" si="3"/>
        <v>3128</v>
      </c>
      <c r="G24" s="27">
        <v>18</v>
      </c>
      <c r="H24" s="27">
        <v>21</v>
      </c>
      <c r="I24" s="27">
        <v>101</v>
      </c>
      <c r="J24" s="27">
        <v>116</v>
      </c>
      <c r="K24" s="27">
        <v>604</v>
      </c>
      <c r="L24" s="27">
        <v>541</v>
      </c>
      <c r="M24" s="27">
        <v>1194</v>
      </c>
      <c r="N24" s="27">
        <v>1222</v>
      </c>
      <c r="O24" s="27">
        <v>893</v>
      </c>
      <c r="P24" s="27">
        <v>872</v>
      </c>
      <c r="Q24" s="27">
        <v>202</v>
      </c>
      <c r="R24" s="27">
        <v>356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7800</v>
      </c>
      <c r="E25" s="27">
        <f t="shared" si="2"/>
        <v>3597</v>
      </c>
      <c r="F25" s="27">
        <f t="shared" si="3"/>
        <v>4203</v>
      </c>
      <c r="G25" s="27">
        <v>27</v>
      </c>
      <c r="H25" s="27">
        <v>26</v>
      </c>
      <c r="I25" s="27">
        <v>107</v>
      </c>
      <c r="J25" s="27">
        <v>122</v>
      </c>
      <c r="K25" s="27">
        <v>648</v>
      </c>
      <c r="L25" s="27">
        <v>615</v>
      </c>
      <c r="M25" s="27">
        <v>1278</v>
      </c>
      <c r="N25" s="27">
        <v>1110</v>
      </c>
      <c r="O25" s="27">
        <v>1043</v>
      </c>
      <c r="P25" s="27">
        <v>1163</v>
      </c>
      <c r="Q25" s="27">
        <v>494</v>
      </c>
      <c r="R25" s="27">
        <v>1167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41401</v>
      </c>
      <c r="E26" s="27">
        <f t="shared" si="2"/>
        <v>18782</v>
      </c>
      <c r="F26" s="27">
        <f t="shared" si="3"/>
        <v>22619</v>
      </c>
      <c r="G26" s="27">
        <v>139</v>
      </c>
      <c r="H26" s="27">
        <v>155</v>
      </c>
      <c r="I26" s="27">
        <v>868</v>
      </c>
      <c r="J26" s="27">
        <v>776</v>
      </c>
      <c r="K26" s="27">
        <v>3391</v>
      </c>
      <c r="L26" s="27">
        <v>3109</v>
      </c>
      <c r="M26" s="27">
        <v>7348</v>
      </c>
      <c r="N26" s="27">
        <v>7095</v>
      </c>
      <c r="O26" s="27">
        <v>4718</v>
      </c>
      <c r="P26" s="27">
        <v>5748</v>
      </c>
      <c r="Q26" s="27">
        <v>2318</v>
      </c>
      <c r="R26" s="27">
        <v>5736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15463</v>
      </c>
      <c r="E27" s="27">
        <f t="shared" si="2"/>
        <v>6743</v>
      </c>
      <c r="F27" s="27">
        <f t="shared" si="3"/>
        <v>8720</v>
      </c>
      <c r="G27" s="27">
        <v>99</v>
      </c>
      <c r="H27" s="27">
        <v>82</v>
      </c>
      <c r="I27" s="27">
        <v>417</v>
      </c>
      <c r="J27" s="27">
        <v>394</v>
      </c>
      <c r="K27" s="27">
        <v>1379</v>
      </c>
      <c r="L27" s="27">
        <v>1238</v>
      </c>
      <c r="M27" s="27">
        <v>2568</v>
      </c>
      <c r="N27" s="27">
        <v>2998</v>
      </c>
      <c r="O27" s="27">
        <v>1576</v>
      </c>
      <c r="P27" s="27">
        <v>2036</v>
      </c>
      <c r="Q27" s="27">
        <v>704</v>
      </c>
      <c r="R27" s="27">
        <v>1972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381</v>
      </c>
      <c r="E28" s="27">
        <f t="shared" si="2"/>
        <v>255</v>
      </c>
      <c r="F28" s="27">
        <f t="shared" si="3"/>
        <v>126</v>
      </c>
      <c r="G28" s="27">
        <v>0</v>
      </c>
      <c r="H28" s="27">
        <v>0</v>
      </c>
      <c r="I28" s="27">
        <v>10</v>
      </c>
      <c r="J28" s="27">
        <v>6</v>
      </c>
      <c r="K28" s="27">
        <v>26</v>
      </c>
      <c r="L28" s="27">
        <v>32</v>
      </c>
      <c r="M28" s="27">
        <v>122</v>
      </c>
      <c r="N28" s="27">
        <v>53</v>
      </c>
      <c r="O28" s="27">
        <v>80</v>
      </c>
      <c r="P28" s="27">
        <v>29</v>
      </c>
      <c r="Q28" s="27">
        <v>17</v>
      </c>
      <c r="R28" s="27">
        <v>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17281</v>
      </c>
      <c r="E29" s="27">
        <f t="shared" si="2"/>
        <v>7567</v>
      </c>
      <c r="F29" s="27">
        <f t="shared" si="3"/>
        <v>9714</v>
      </c>
      <c r="G29" s="27">
        <v>15</v>
      </c>
      <c r="H29" s="27">
        <v>6</v>
      </c>
      <c r="I29" s="27">
        <v>84</v>
      </c>
      <c r="J29" s="27">
        <v>105</v>
      </c>
      <c r="K29" s="27">
        <v>1927</v>
      </c>
      <c r="L29" s="27">
        <v>1904</v>
      </c>
      <c r="M29" s="27">
        <v>3052</v>
      </c>
      <c r="N29" s="27">
        <v>3725</v>
      </c>
      <c r="O29" s="27">
        <v>1820</v>
      </c>
      <c r="P29" s="27">
        <v>2512</v>
      </c>
      <c r="Q29" s="27">
        <v>669</v>
      </c>
      <c r="R29" s="27">
        <v>1462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8473</v>
      </c>
      <c r="E35" s="27">
        <f t="shared" si="2"/>
        <v>3841</v>
      </c>
      <c r="F35" s="27">
        <f t="shared" si="3"/>
        <v>4632</v>
      </c>
      <c r="G35" s="27">
        <v>25</v>
      </c>
      <c r="H35" s="27">
        <v>22</v>
      </c>
      <c r="I35" s="27">
        <v>179</v>
      </c>
      <c r="J35" s="27">
        <v>191</v>
      </c>
      <c r="K35" s="27">
        <v>841</v>
      </c>
      <c r="L35" s="27">
        <v>754</v>
      </c>
      <c r="M35" s="27">
        <v>1182</v>
      </c>
      <c r="N35" s="27">
        <v>1815</v>
      </c>
      <c r="O35" s="27">
        <v>1185</v>
      </c>
      <c r="P35" s="27">
        <v>1336</v>
      </c>
      <c r="Q35" s="27">
        <v>429</v>
      </c>
      <c r="R35" s="27">
        <v>514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2325</v>
      </c>
      <c r="E36" s="27">
        <f t="shared" si="2"/>
        <v>994</v>
      </c>
      <c r="F36" s="27">
        <f t="shared" si="3"/>
        <v>1331</v>
      </c>
      <c r="G36" s="27">
        <v>0</v>
      </c>
      <c r="H36" s="27">
        <v>0</v>
      </c>
      <c r="I36" s="27">
        <v>5</v>
      </c>
      <c r="J36" s="27">
        <v>4</v>
      </c>
      <c r="K36" s="27">
        <v>192</v>
      </c>
      <c r="L36" s="27">
        <v>140</v>
      </c>
      <c r="M36" s="27">
        <v>442</v>
      </c>
      <c r="N36" s="27">
        <v>434</v>
      </c>
      <c r="O36" s="27">
        <v>230</v>
      </c>
      <c r="P36" s="27">
        <v>376</v>
      </c>
      <c r="Q36" s="27">
        <v>125</v>
      </c>
      <c r="R36" s="27">
        <v>377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21231</v>
      </c>
      <c r="E37" s="27">
        <f t="shared" si="2"/>
        <v>9404</v>
      </c>
      <c r="F37" s="27">
        <f t="shared" si="3"/>
        <v>11827</v>
      </c>
      <c r="G37" s="27">
        <v>138</v>
      </c>
      <c r="H37" s="27">
        <v>157</v>
      </c>
      <c r="I37" s="27">
        <v>810</v>
      </c>
      <c r="J37" s="27">
        <v>745</v>
      </c>
      <c r="K37" s="27">
        <v>2544</v>
      </c>
      <c r="L37" s="27">
        <v>2386</v>
      </c>
      <c r="M37" s="27">
        <v>3282</v>
      </c>
      <c r="N37" s="27">
        <v>4806</v>
      </c>
      <c r="O37" s="27">
        <v>2037</v>
      </c>
      <c r="P37" s="27">
        <v>2419</v>
      </c>
      <c r="Q37" s="27">
        <v>593</v>
      </c>
      <c r="R37" s="27">
        <v>1314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1688</v>
      </c>
      <c r="E38" s="27">
        <f t="shared" si="2"/>
        <v>606</v>
      </c>
      <c r="F38" s="27">
        <f t="shared" si="3"/>
        <v>1082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294</v>
      </c>
      <c r="N38" s="27">
        <v>337</v>
      </c>
      <c r="O38" s="27">
        <v>195</v>
      </c>
      <c r="P38" s="27">
        <v>378</v>
      </c>
      <c r="Q38" s="27">
        <v>117</v>
      </c>
      <c r="R38" s="27">
        <v>367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621</v>
      </c>
      <c r="E39" s="27">
        <f t="shared" si="2"/>
        <v>367</v>
      </c>
      <c r="F39" s="27">
        <f t="shared" si="3"/>
        <v>254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37</v>
      </c>
      <c r="N39" s="27">
        <v>72</v>
      </c>
      <c r="O39" s="27">
        <v>252</v>
      </c>
      <c r="P39" s="27">
        <v>140</v>
      </c>
      <c r="Q39" s="27">
        <v>78</v>
      </c>
      <c r="R39" s="27">
        <v>42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5507</v>
      </c>
      <c r="E40" s="27">
        <f t="shared" si="2"/>
        <v>3120</v>
      </c>
      <c r="F40" s="27">
        <f t="shared" si="3"/>
        <v>2387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1421</v>
      </c>
      <c r="N40" s="27">
        <v>787</v>
      </c>
      <c r="O40" s="27">
        <v>1266</v>
      </c>
      <c r="P40" s="27">
        <v>962</v>
      </c>
      <c r="Q40" s="27">
        <v>433</v>
      </c>
      <c r="R40" s="27">
        <v>638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45674</v>
      </c>
      <c r="E43" s="27">
        <f t="shared" ref="E43" si="5">G43+I43+K43+O43+Q43+M43</f>
        <v>20578</v>
      </c>
      <c r="F43" s="27">
        <f t="shared" ref="F43" si="6">H43+J43+L43+P43+R43+N43</f>
        <v>25096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10347</v>
      </c>
      <c r="N43" s="27">
        <v>11107</v>
      </c>
      <c r="O43" s="27">
        <v>7512</v>
      </c>
      <c r="P43" s="27">
        <v>8234</v>
      </c>
      <c r="Q43" s="27">
        <v>2719</v>
      </c>
      <c r="R43" s="27">
        <v>5755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10668</v>
      </c>
      <c r="E44" s="27">
        <f t="shared" ref="E44" si="8">G44+I44+K44+O44+Q44+M44</f>
        <v>5404</v>
      </c>
      <c r="F44" s="27">
        <f t="shared" ref="F44" si="9">H44+J44+L44+P44+R44+N44</f>
        <v>5264</v>
      </c>
      <c r="G44" s="27">
        <v>202</v>
      </c>
      <c r="H44" s="27">
        <v>213</v>
      </c>
      <c r="I44" s="27">
        <v>933</v>
      </c>
      <c r="J44" s="27">
        <v>927</v>
      </c>
      <c r="K44" s="27">
        <v>4269</v>
      </c>
      <c r="L44" s="27">
        <v>4124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3176</v>
      </c>
      <c r="E45" s="27">
        <f t="shared" si="2"/>
        <v>2017</v>
      </c>
      <c r="F45" s="27">
        <f t="shared" si="3"/>
        <v>1159</v>
      </c>
      <c r="G45" s="27">
        <v>48</v>
      </c>
      <c r="H45" s="27">
        <v>56</v>
      </c>
      <c r="I45" s="27">
        <v>33</v>
      </c>
      <c r="J45" s="27">
        <v>37</v>
      </c>
      <c r="K45" s="27">
        <v>71</v>
      </c>
      <c r="L45" s="27">
        <v>64</v>
      </c>
      <c r="M45" s="27">
        <v>1276</v>
      </c>
      <c r="N45" s="27">
        <v>768</v>
      </c>
      <c r="O45" s="27">
        <v>547</v>
      </c>
      <c r="P45" s="27">
        <v>152</v>
      </c>
      <c r="Q45" s="27">
        <v>42</v>
      </c>
      <c r="R45" s="27">
        <v>82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49" si="10">E46+F46</f>
        <v>252477</v>
      </c>
      <c r="E46" s="21">
        <f>G46+I46+K46+O46+Q46+M46</f>
        <v>115315</v>
      </c>
      <c r="F46" s="21">
        <f>H46+J46+L46+P46+R46+N46</f>
        <v>137162</v>
      </c>
      <c r="G46" s="21">
        <f t="shared" ref="G46:R46" si="11">SUM(G47:G50)</f>
        <v>847</v>
      </c>
      <c r="H46" s="21">
        <f t="shared" si="11"/>
        <v>851</v>
      </c>
      <c r="I46" s="21">
        <f t="shared" si="11"/>
        <v>4270</v>
      </c>
      <c r="J46" s="21">
        <f t="shared" si="11"/>
        <v>4103</v>
      </c>
      <c r="K46" s="21">
        <f t="shared" si="11"/>
        <v>21738</v>
      </c>
      <c r="L46" s="21">
        <f t="shared" si="11"/>
        <v>20336</v>
      </c>
      <c r="M46" s="21">
        <f t="shared" si="11"/>
        <v>44680</v>
      </c>
      <c r="N46" s="21">
        <f t="shared" si="11"/>
        <v>46616</v>
      </c>
      <c r="O46" s="21">
        <f t="shared" si="11"/>
        <v>30790</v>
      </c>
      <c r="P46" s="21">
        <f t="shared" si="11"/>
        <v>35423</v>
      </c>
      <c r="Q46" s="21">
        <f t="shared" si="11"/>
        <v>12990</v>
      </c>
      <c r="R46" s="21">
        <f t="shared" si="11"/>
        <v>29833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221111</v>
      </c>
      <c r="E47" s="27">
        <f t="shared" ref="E47:E49" si="12">G47+I47+K47+O47+Q47+M47</f>
        <v>101397</v>
      </c>
      <c r="F47" s="27">
        <f t="shared" ref="F47:F49" si="13">H47+J47+L47+P47+R47+N47</f>
        <v>119714</v>
      </c>
      <c r="G47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691</v>
      </c>
      <c r="H47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675</v>
      </c>
      <c r="I47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3297</v>
      </c>
      <c r="J47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3198</v>
      </c>
      <c r="K47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18050</v>
      </c>
      <c r="L47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16933</v>
      </c>
      <c r="M47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39615</v>
      </c>
      <c r="N47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39449</v>
      </c>
      <c r="O47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27700</v>
      </c>
      <c r="P47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31652</v>
      </c>
      <c r="Q47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12044</v>
      </c>
      <c r="R47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27807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2198</v>
      </c>
      <c r="E48" s="27">
        <f t="shared" si="12"/>
        <v>957</v>
      </c>
      <c r="F48" s="27">
        <f t="shared" si="13"/>
        <v>1241</v>
      </c>
      <c r="G48" s="26">
        <f>'Прил. 11 АЛЬФА'!F36</f>
        <v>0</v>
      </c>
      <c r="H48" s="26">
        <f>'Прил. 11 АЛЬФА'!G36</f>
        <v>0</v>
      </c>
      <c r="I48" s="26">
        <f>'Прил. 11 АЛЬФА'!H36</f>
        <v>5</v>
      </c>
      <c r="J48" s="26">
        <f>'Прил. 11 АЛЬФА'!I36</f>
        <v>2</v>
      </c>
      <c r="K48" s="26">
        <f>'Прил. 11 АЛЬФА'!J36</f>
        <v>192</v>
      </c>
      <c r="L48" s="26">
        <f>'Прил. 11 АЛЬФА'!K36</f>
        <v>146</v>
      </c>
      <c r="M48" s="26">
        <f>'Прил. 11 АЛЬФА'!L36</f>
        <v>426</v>
      </c>
      <c r="N48" s="26">
        <f>'Прил. 11 АЛЬФА'!M36</f>
        <v>384</v>
      </c>
      <c r="O48" s="26">
        <f>'Прил. 11 АЛЬФА'!N36</f>
        <v>216</v>
      </c>
      <c r="P48" s="26">
        <f>'Прил. 11 АЛЬФА'!O36</f>
        <v>347</v>
      </c>
      <c r="Q48" s="26">
        <f>'Прил. 11 АЛЬФА'!P36</f>
        <v>118</v>
      </c>
      <c r="R48" s="26">
        <f>'Прил. 11 АЛЬФА'!Q36</f>
        <v>362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25" t="s">
        <v>39</v>
      </c>
      <c r="D49" s="26">
        <f t="shared" si="10"/>
        <v>22911</v>
      </c>
      <c r="E49" s="27">
        <f t="shared" si="12"/>
        <v>10145</v>
      </c>
      <c r="F49" s="27">
        <f t="shared" si="13"/>
        <v>12766</v>
      </c>
      <c r="G49" s="26">
        <f>'Прил. 11 АЛЬФА'!F29+'Прил. 11 АЛЬФА'!F30+'Прил. 11 АЛЬФА'!F31</f>
        <v>144</v>
      </c>
      <c r="H49" s="26">
        <f>'Прил. 11 АЛЬФА'!G29+'Прил. 11 АЛЬФА'!G30+'Прил. 11 АЛЬФА'!G31</f>
        <v>164</v>
      </c>
      <c r="I49" s="26">
        <f>'Прил. 11 АЛЬФА'!H29+'Прил. 11 АЛЬФА'!H30+'Прил. 11 АЛЬФА'!H31</f>
        <v>830</v>
      </c>
      <c r="J49" s="26">
        <f>'Прил. 11 АЛЬФА'!I29+'Прил. 11 АЛЬФА'!I30+'Прил. 11 АЛЬФА'!I31</f>
        <v>757</v>
      </c>
      <c r="K49" s="26">
        <f>'Прил. 11 АЛЬФА'!J29+'Прил. 11 АЛЬФА'!J30+'Прил. 11 АЛЬФА'!J31</f>
        <v>2709</v>
      </c>
      <c r="L49" s="26">
        <f>'Прил. 11 АЛЬФА'!K29+'Прил. 11 АЛЬФА'!K30+'Прил. 11 АЛЬФА'!K31</f>
        <v>2552</v>
      </c>
      <c r="M49" s="26">
        <f>'Прил. 11 АЛЬФА'!L29+'Прил. 11 АЛЬФА'!L30+'Прил. 11 АЛЬФА'!L31</f>
        <v>3693</v>
      </c>
      <c r="N49" s="26">
        <f>'Прил. 11 АЛЬФА'!M29+'Прил. 11 АЛЬФА'!M30+'Прил. 11 АЛЬФА'!M31</f>
        <v>5384</v>
      </c>
      <c r="O49" s="26">
        <f>'Прил. 11 АЛЬФА'!N29+'Прил. 11 АЛЬФА'!N30+'Прил. 11 АЛЬФА'!N31</f>
        <v>2154</v>
      </c>
      <c r="P49" s="26">
        <f>'Прил. 11 АЛЬФА'!O29+'Прил. 11 АЛЬФА'!O30+'Прил. 11 АЛЬФА'!O31</f>
        <v>2535</v>
      </c>
      <c r="Q49" s="26">
        <f>'Прил. 11 АЛЬФА'!P29+'Прил. 11 АЛЬФА'!P30+'Прил. 11 АЛЬФА'!P31</f>
        <v>615</v>
      </c>
      <c r="R49" s="26">
        <f>'Прил. 11 АЛЬФА'!Q29+'Прил. 11 АЛЬФА'!Q30+'Прил. 11 АЛЬФА'!Q31</f>
        <v>1374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25" t="s">
        <v>37</v>
      </c>
      <c r="D50" s="26">
        <f t="shared" ref="D50" si="14">E50+F50</f>
        <v>6257</v>
      </c>
      <c r="E50" s="27">
        <f t="shared" ref="E50" si="15">G50+I50+K50+O50+Q50+M50</f>
        <v>2816</v>
      </c>
      <c r="F50" s="27">
        <f t="shared" ref="F50" si="16">H50+J50+L50+P50+R50+N50</f>
        <v>3441</v>
      </c>
      <c r="G50" s="26">
        <f>'Прил. 11 АЛЬФА'!F32+'Прил. 11 АЛЬФА'!F24</f>
        <v>12</v>
      </c>
      <c r="H50" s="26">
        <f>'Прил. 11 АЛЬФА'!G32+'Прил. 11 АЛЬФА'!G24</f>
        <v>12</v>
      </c>
      <c r="I50" s="26">
        <f>'Прил. 11 АЛЬФА'!H32+'Прил. 11 АЛЬФА'!H24</f>
        <v>138</v>
      </c>
      <c r="J50" s="26">
        <f>'Прил. 11 АЛЬФА'!I32+'Прил. 11 АЛЬФА'!I24</f>
        <v>146</v>
      </c>
      <c r="K50" s="26">
        <f>'Прил. 11 АЛЬФА'!J32+'Прил. 11 АЛЬФА'!J24</f>
        <v>787</v>
      </c>
      <c r="L50" s="26">
        <f>'Прил. 11 АЛЬФА'!K32+'Прил. 11 АЛЬФА'!K24</f>
        <v>705</v>
      </c>
      <c r="M50" s="26">
        <f>'Прил. 11 АЛЬФА'!L32+'Прил. 11 АЛЬФА'!L24</f>
        <v>946</v>
      </c>
      <c r="N50" s="26">
        <f>'Прил. 11 АЛЬФА'!M32+'Прил. 11 АЛЬФА'!M24</f>
        <v>1399</v>
      </c>
      <c r="O50" s="26">
        <f>'Прил. 11 АЛЬФА'!N32+'Прил. 11 АЛЬФА'!N24</f>
        <v>720</v>
      </c>
      <c r="P50" s="26">
        <f>'Прил. 11 АЛЬФА'!O32+'Прил. 11 АЛЬФА'!O24</f>
        <v>889</v>
      </c>
      <c r="Q50" s="26">
        <f>'Прил. 11 АЛЬФА'!P32+'Прил. 11 АЛЬФА'!P24</f>
        <v>213</v>
      </c>
      <c r="R50" s="26">
        <f>'Прил. 11 АЛЬФА'!Q32+'Прил. 11 АЛЬФА'!Q24</f>
        <v>290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80"/>
      <c r="F55" s="80"/>
      <c r="G55" s="73"/>
      <c r="H55" s="73"/>
      <c r="I55" s="73"/>
      <c r="J55" s="73"/>
      <c r="K55" s="73"/>
      <c r="L55" s="73"/>
      <c r="M55" s="73"/>
      <c r="N55" s="73"/>
      <c r="O55" s="73"/>
    </row>
    <row r="56" spans="1:22" s="35" customFormat="1" ht="13.5" customHeight="1">
      <c r="E56" s="71" t="s">
        <v>44</v>
      </c>
      <c r="F56" s="71"/>
      <c r="G56" s="72" t="s">
        <v>45</v>
      </c>
      <c r="H56" s="72"/>
      <c r="I56" s="72"/>
      <c r="J56" s="72"/>
      <c r="K56" s="72"/>
      <c r="L56" s="72"/>
      <c r="M56" s="72"/>
      <c r="N56" s="72"/>
      <c r="O56" s="72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73"/>
      <c r="B58" s="73"/>
      <c r="C58" s="73"/>
      <c r="D58" s="73"/>
      <c r="E58" s="80"/>
      <c r="F58" s="80"/>
      <c r="G58" s="73"/>
      <c r="H58" s="73"/>
      <c r="I58" s="73"/>
      <c r="J58" s="73"/>
      <c r="K58" s="73"/>
      <c r="L58" s="73"/>
      <c r="M58" s="73"/>
      <c r="N58" s="73"/>
      <c r="O58" s="73"/>
    </row>
    <row r="59" spans="1:22" s="36" customFormat="1" ht="12">
      <c r="A59" s="72" t="s">
        <v>47</v>
      </c>
      <c r="B59" s="72"/>
      <c r="C59" s="72"/>
      <c r="D59" s="72"/>
      <c r="E59" s="71" t="s">
        <v>44</v>
      </c>
      <c r="F59" s="71"/>
      <c r="G59" s="72" t="s">
        <v>45</v>
      </c>
      <c r="H59" s="72"/>
      <c r="I59" s="72"/>
      <c r="J59" s="72"/>
      <c r="K59" s="72"/>
      <c r="L59" s="72"/>
      <c r="M59" s="72"/>
      <c r="N59" s="72"/>
      <c r="O59" s="72"/>
    </row>
  </sheetData>
  <mergeCells count="29">
    <mergeCell ref="A59:D59"/>
    <mergeCell ref="E59:F59"/>
    <mergeCell ref="G59:O59"/>
    <mergeCell ref="E56:F56"/>
    <mergeCell ref="E55:F55"/>
    <mergeCell ref="G55:O55"/>
    <mergeCell ref="G56:O56"/>
    <mergeCell ref="A58:D58"/>
    <mergeCell ref="E58:F58"/>
    <mergeCell ref="G58:O58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9" customFormat="1" ht="20.25">
      <c r="A9" s="89" t="s">
        <v>76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  <c r="O11" s="70">
        <f>L43+M43+N43+O43+P43+Q43</f>
        <v>524259</v>
      </c>
    </row>
    <row r="12" spans="1:17" s="12" customFormat="1" ht="18.75">
      <c r="C12" s="91" t="s">
        <v>70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7" s="13" customFormat="1" ht="15.75">
      <c r="C13" s="92" t="s">
        <v>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3" t="s">
        <v>9</v>
      </c>
      <c r="B15" s="93" t="s">
        <v>10</v>
      </c>
      <c r="C15" s="105" t="s">
        <v>78</v>
      </c>
      <c r="D15" s="74" t="s">
        <v>12</v>
      </c>
      <c r="E15" s="75"/>
      <c r="F15" s="74" t="s">
        <v>13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75"/>
    </row>
    <row r="16" spans="1:17" s="14" customFormat="1" ht="37.5" customHeight="1">
      <c r="A16" s="94"/>
      <c r="B16" s="94"/>
      <c r="C16" s="106"/>
      <c r="D16" s="76"/>
      <c r="E16" s="77"/>
      <c r="F16" s="108" t="s">
        <v>14</v>
      </c>
      <c r="G16" s="109"/>
      <c r="H16" s="109"/>
      <c r="I16" s="109"/>
      <c r="J16" s="109"/>
      <c r="K16" s="110"/>
      <c r="L16" s="116" t="s">
        <v>15</v>
      </c>
      <c r="M16" s="117"/>
      <c r="N16" s="117"/>
      <c r="O16" s="118"/>
      <c r="P16" s="114" t="s">
        <v>16</v>
      </c>
      <c r="Q16" s="115"/>
    </row>
    <row r="17" spans="1:17" s="14" customFormat="1" ht="18.75" customHeight="1">
      <c r="A17" s="94"/>
      <c r="B17" s="94"/>
      <c r="C17" s="106"/>
      <c r="D17" s="78"/>
      <c r="E17" s="79"/>
      <c r="F17" s="111" t="s">
        <v>79</v>
      </c>
      <c r="G17" s="112"/>
      <c r="H17" s="111" t="s">
        <v>18</v>
      </c>
      <c r="I17" s="112"/>
      <c r="J17" s="111" t="s">
        <v>19</v>
      </c>
      <c r="K17" s="112"/>
      <c r="L17" s="103" t="s">
        <v>123</v>
      </c>
      <c r="M17" s="104"/>
      <c r="N17" s="103" t="s">
        <v>122</v>
      </c>
      <c r="O17" s="104" t="s">
        <v>113</v>
      </c>
      <c r="P17" s="59" t="s">
        <v>114</v>
      </c>
      <c r="Q17" s="59" t="s">
        <v>115</v>
      </c>
    </row>
    <row r="18" spans="1:17" s="14" customFormat="1" ht="18.75">
      <c r="A18" s="95"/>
      <c r="B18" s="95"/>
      <c r="C18" s="107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268035</v>
      </c>
      <c r="D20" s="53">
        <f>'Прил. 11 СОГАЗ'!D20+'Прил. 11 АЛЬФА'!D20</f>
        <v>124172</v>
      </c>
      <c r="E20" s="53">
        <f>'Прил. 11 СОГАЗ'!E20+'Прил. 11 АЛЬФА'!E20</f>
        <v>143863</v>
      </c>
      <c r="F20" s="53">
        <f>'Прил. 11 СОГАЗ'!F20+'Прил. 11 АЛЬФА'!F20</f>
        <v>1021</v>
      </c>
      <c r="G20" s="53">
        <f>'Прил. 11 СОГАЗ'!G20+'Прил. 11 АЛЬФА'!G20</f>
        <v>988</v>
      </c>
      <c r="H20" s="53">
        <f>'Прил. 11 СОГАЗ'!H20+'Прил. 11 АЛЬФА'!H20</f>
        <v>4614</v>
      </c>
      <c r="I20" s="53">
        <f>'Прил. 11 СОГАЗ'!I20+'Прил. 11 АЛЬФА'!I20</f>
        <v>4437</v>
      </c>
      <c r="J20" s="53">
        <f>'Прил. 11 СОГАЗ'!J20+'Прил. 11 АЛЬФА'!J20</f>
        <v>20562</v>
      </c>
      <c r="K20" s="53">
        <f>'Прил. 11 СОГАЗ'!K20+'Прил. 11 АЛЬФА'!K20</f>
        <v>19141</v>
      </c>
      <c r="L20" s="53">
        <f>'Прил. 11 СОГАЗ'!L20+'Прил. 11 АЛЬФА'!L20</f>
        <v>46918</v>
      </c>
      <c r="M20" s="53">
        <f>'Прил. 11 СОГАЗ'!M20+'Прил. 11 АЛЬФА'!M20</f>
        <v>47380</v>
      </c>
      <c r="N20" s="53">
        <f>'Прил. 11 СОГАЗ'!N20+'Прил. 11 АЛЬФА'!N20</f>
        <v>35740</v>
      </c>
      <c r="O20" s="53">
        <f>'Прил. 11 СОГАЗ'!O20+'Прил. 11 АЛЬФА'!O20</f>
        <v>39187</v>
      </c>
      <c r="P20" s="53">
        <f>'Прил. 11 СОГАЗ'!P20+'Прил. 11 АЛЬФА'!P20</f>
        <v>15317</v>
      </c>
      <c r="Q20" s="53">
        <f>'Прил. 11 СОГАЗ'!Q20+'Прил. 11 АЛЬФА'!Q20</f>
        <v>32730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7773</v>
      </c>
      <c r="D21" s="53">
        <f>'Прил. 11 СОГАЗ'!D21+'Прил. 11 АЛЬФА'!D21</f>
        <v>3694</v>
      </c>
      <c r="E21" s="53">
        <f>'Прил. 11 СОГАЗ'!E21+'Прил. 11 АЛЬФА'!E21</f>
        <v>4079</v>
      </c>
      <c r="F21" s="53">
        <f>'Прил. 11 СОГАЗ'!F21+'Прил. 11 АЛЬФА'!F21</f>
        <v>30</v>
      </c>
      <c r="G21" s="53">
        <f>'Прил. 11 СОГАЗ'!G21+'Прил. 11 АЛЬФА'!G21</f>
        <v>27</v>
      </c>
      <c r="H21" s="53">
        <f>'Прил. 11 СОГАЗ'!H21+'Прил. 11 АЛЬФА'!H21</f>
        <v>153</v>
      </c>
      <c r="I21" s="53">
        <f>'Прил. 11 СОГАЗ'!I21+'Прил. 11 АЛЬФА'!I21</f>
        <v>138</v>
      </c>
      <c r="J21" s="53">
        <f>'Прил. 11 СОГАЗ'!J21+'Прил. 11 АЛЬФА'!J21</f>
        <v>656</v>
      </c>
      <c r="K21" s="53">
        <f>'Прил. 11 СОГАЗ'!K21+'Прил. 11 АЛЬФА'!K21</f>
        <v>547</v>
      </c>
      <c r="L21" s="53">
        <f>'Прил. 11 СОГАЗ'!L21+'Прил. 11 АЛЬФА'!L21</f>
        <v>1515</v>
      </c>
      <c r="M21" s="53">
        <f>'Прил. 11 СОГАЗ'!M21+'Прил. 11 АЛЬФА'!M21</f>
        <v>1454</v>
      </c>
      <c r="N21" s="53">
        <f>'Прил. 11 СОГАЗ'!N21+'Прил. 11 АЛЬФА'!N21</f>
        <v>967</v>
      </c>
      <c r="O21" s="53">
        <f>'Прил. 11 СОГАЗ'!O21+'Прил. 11 АЛЬФА'!O21</f>
        <v>1144</v>
      </c>
      <c r="P21" s="53">
        <f>'Прил. 11 СОГАЗ'!P21+'Прил. 11 АЛЬФА'!P21</f>
        <v>373</v>
      </c>
      <c r="Q21" s="53">
        <f>'Прил. 11 СОГАЗ'!Q21+'Прил. 11 АЛЬФА'!Q21</f>
        <v>769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45975</v>
      </c>
      <c r="D22" s="53">
        <f>'Прил. 11 СОГАЗ'!D22+'Прил. 11 АЛЬФА'!D22</f>
        <v>19716</v>
      </c>
      <c r="E22" s="53">
        <f>'Прил. 11 СОГАЗ'!E22+'Прил. 11 АЛЬФА'!E22</f>
        <v>26259</v>
      </c>
      <c r="F22" s="53">
        <f>'Прил. 11 СОГАЗ'!F22+'Прил. 11 АЛЬФА'!F22</f>
        <v>227</v>
      </c>
      <c r="G22" s="53">
        <f>'Прил. 11 СОГАЗ'!G22+'Прил. 11 АЛЬФА'!G22</f>
        <v>233</v>
      </c>
      <c r="H22" s="53">
        <f>'Прил. 11 СОГАЗ'!H22+'Прил. 11 АЛЬФА'!H22</f>
        <v>1145</v>
      </c>
      <c r="I22" s="53">
        <f>'Прил. 11 СОГАЗ'!I22+'Прил. 11 АЛЬФА'!I22</f>
        <v>1196</v>
      </c>
      <c r="J22" s="53">
        <f>'Прил. 11 СОГАЗ'!J22+'Прил. 11 АЛЬФА'!J22</f>
        <v>4914</v>
      </c>
      <c r="K22" s="53">
        <f>'Прил. 11 СОГАЗ'!K22+'Прил. 11 АЛЬФА'!K22</f>
        <v>4844</v>
      </c>
      <c r="L22" s="53">
        <f>'Прил. 11 СОГАЗ'!L22+'Прил. 11 АЛЬФА'!L22</f>
        <v>6895</v>
      </c>
      <c r="M22" s="53">
        <f>'Прил. 11 СОГАЗ'!M22+'Прил. 11 АЛЬФА'!M22</f>
        <v>10414</v>
      </c>
      <c r="N22" s="53">
        <f>'Прил. 11 СОГАЗ'!N22+'Прил. 11 АЛЬФА'!N22</f>
        <v>4913</v>
      </c>
      <c r="O22" s="53">
        <f>'Прил. 11 СОГАЗ'!O22+'Прил. 11 АЛЬФА'!O22</f>
        <v>6334</v>
      </c>
      <c r="P22" s="53">
        <f>'Прил. 11 СОГАЗ'!P22+'Прил. 11 АЛЬФА'!P22</f>
        <v>1622</v>
      </c>
      <c r="Q22" s="53">
        <f>'Прил. 11 СОГАЗ'!Q22+'Прил. 11 АЛЬФА'!Q22</f>
        <v>3238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1025</v>
      </c>
      <c r="D24" s="53">
        <f>'Прил. 11 СОГАЗ'!D24+'Прил. 11 АЛЬФА'!D24</f>
        <v>528</v>
      </c>
      <c r="E24" s="53">
        <f>'Прил. 11 СОГАЗ'!E24+'Прил. 11 АЛЬФА'!E24</f>
        <v>497</v>
      </c>
      <c r="F24" s="53">
        <f>'Прил. 11 СОГАЗ'!F24+'Прил. 11 АЛЬФА'!F24</f>
        <v>1</v>
      </c>
      <c r="G24" s="53">
        <f>'Прил. 11 СОГАЗ'!G24+'Прил. 11 АЛЬФА'!G24</f>
        <v>1</v>
      </c>
      <c r="H24" s="53">
        <f>'Прил. 11 СОГАЗ'!H24+'Прил. 11 АЛЬФА'!H24</f>
        <v>12</v>
      </c>
      <c r="I24" s="53">
        <f>'Прил. 11 СОГАЗ'!I24+'Прил. 11 АЛЬФА'!I24</f>
        <v>10</v>
      </c>
      <c r="J24" s="53">
        <f>'Прил. 11 СОГАЗ'!J24+'Прил. 11 АЛЬФА'!J24</f>
        <v>81</v>
      </c>
      <c r="K24" s="53">
        <f>'Прил. 11 СОГАЗ'!K24+'Прил. 11 АЛЬФА'!K24</f>
        <v>78</v>
      </c>
      <c r="L24" s="53">
        <f>'Прил. 11 СОГАЗ'!L24+'Прил. 11 АЛЬФА'!L24</f>
        <v>193</v>
      </c>
      <c r="M24" s="53">
        <f>'Прил. 11 СОГАЗ'!M24+'Прил. 11 АЛЬФА'!M24</f>
        <v>160</v>
      </c>
      <c r="N24" s="53">
        <f>'Прил. 11 СОГАЗ'!N24+'Прил. 11 АЛЬФА'!N24</f>
        <v>189</v>
      </c>
      <c r="O24" s="53">
        <f>'Прил. 11 СОГАЗ'!O24+'Прил. 11 АЛЬФА'!O24</f>
        <v>189</v>
      </c>
      <c r="P24" s="53">
        <f>'Прил. 11 СОГАЗ'!P24+'Прил. 11 АЛЬФА'!P24</f>
        <v>52</v>
      </c>
      <c r="Q24" s="53">
        <f>'Прил. 11 СОГАЗ'!Q24+'Прил. 11 АЛЬФА'!Q24</f>
        <v>59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36776</v>
      </c>
      <c r="D25" s="53">
        <f>'Прил. 11 СОГАЗ'!D25+'Прил. 11 АЛЬФА'!D25</f>
        <v>17741</v>
      </c>
      <c r="E25" s="53">
        <f>'Прил. 11 СОГАЗ'!E25+'Прил. 11 АЛЬФА'!E25</f>
        <v>19035</v>
      </c>
      <c r="F25" s="53">
        <f>'Прил. 11 СОГАЗ'!F25+'Прил. 11 АЛЬФА'!F25</f>
        <v>102</v>
      </c>
      <c r="G25" s="53">
        <f>'Прил. 11 СОГАЗ'!G25+'Прил. 11 АЛЬФА'!G25</f>
        <v>104</v>
      </c>
      <c r="H25" s="53">
        <f>'Прил. 11 СОГАЗ'!H25+'Прил. 11 АЛЬФА'!H25</f>
        <v>557</v>
      </c>
      <c r="I25" s="53">
        <f>'Прил. 11 СОГАЗ'!I25+'Прил. 11 АЛЬФА'!I25</f>
        <v>579</v>
      </c>
      <c r="J25" s="53">
        <f>'Прил. 11 СОГАЗ'!J25+'Прил. 11 АЛЬФА'!J25</f>
        <v>2738</v>
      </c>
      <c r="K25" s="53">
        <f>'Прил. 11 СОГАЗ'!K25+'Прил. 11 АЛЬФА'!K25</f>
        <v>2644</v>
      </c>
      <c r="L25" s="53">
        <f>'Прил. 11 СОГАЗ'!L25+'Прил. 11 АЛЬФА'!L25</f>
        <v>6963</v>
      </c>
      <c r="M25" s="53">
        <f>'Прил. 11 СОГАЗ'!M25+'Прил. 11 АЛЬФА'!M25</f>
        <v>6045</v>
      </c>
      <c r="N25" s="53">
        <f>'Прил. 11 СОГАЗ'!N25+'Прил. 11 АЛЬФА'!N25</f>
        <v>5242</v>
      </c>
      <c r="O25" s="53">
        <f>'Прил. 11 СОГАЗ'!O25+'Прил. 11 АЛЬФА'!O25</f>
        <v>5212</v>
      </c>
      <c r="P25" s="53">
        <f>'Прил. 11 СОГАЗ'!P25+'Прил. 11 АЛЬФА'!P25</f>
        <v>2139</v>
      </c>
      <c r="Q25" s="53">
        <f>'Прил. 11 СОГАЗ'!Q25+'Прил. 11 АЛЬФА'!Q25</f>
        <v>4451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462</v>
      </c>
      <c r="D26" s="53">
        <f>'Прил. 11 СОГАЗ'!D26+'Прил. 11 АЛЬФА'!D26</f>
        <v>232</v>
      </c>
      <c r="E26" s="53">
        <f>'Прил. 11 СОГАЗ'!E26+'Прил. 11 АЛЬФА'!E26</f>
        <v>230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26</v>
      </c>
      <c r="K26" s="53">
        <f>'Прил. 11 СОГАЗ'!K26+'Прил. 11 АЛЬФА'!K26</f>
        <v>20</v>
      </c>
      <c r="L26" s="53">
        <f>'Прил. 11 СОГАЗ'!L26+'Прил. 11 АЛЬФА'!L26</f>
        <v>87</v>
      </c>
      <c r="M26" s="53">
        <f>'Прил. 11 СОГАЗ'!M26+'Прил. 11 АЛЬФА'!M26</f>
        <v>60</v>
      </c>
      <c r="N26" s="53">
        <f>'Прил. 11 СОГАЗ'!N26+'Прил. 11 АЛЬФА'!N26</f>
        <v>83</v>
      </c>
      <c r="O26" s="53">
        <f>'Прил. 11 СОГАЗ'!O26+'Прил. 11 АЛЬФА'!O26</f>
        <v>71</v>
      </c>
      <c r="P26" s="53">
        <f>'Прил. 11 СОГАЗ'!P26+'Прил. 11 АЛЬФА'!P26</f>
        <v>33</v>
      </c>
      <c r="Q26" s="53">
        <f>'Прил. 11 СОГАЗ'!Q26+'Прил. 11 АЛЬФА'!Q26</f>
        <v>75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3906</v>
      </c>
      <c r="D27" s="53">
        <f>'Прил. 11 СОГАЗ'!D27+'Прил. 11 АЛЬФА'!D27</f>
        <v>1730</v>
      </c>
      <c r="E27" s="53">
        <f>'Прил. 11 СОГАЗ'!E27+'Прил. 11 АЛЬФА'!E27</f>
        <v>2176</v>
      </c>
      <c r="F27" s="53">
        <f>'Прил. 11 СОГАЗ'!F27+'Прил. 11 АЛЬФА'!F27</f>
        <v>13</v>
      </c>
      <c r="G27" s="53">
        <f>'Прил. 11 СОГАЗ'!G27+'Прил. 11 АЛЬФА'!G27</f>
        <v>16</v>
      </c>
      <c r="H27" s="53">
        <f>'Прил. 11 СОГАЗ'!H27+'Прил. 11 АЛЬФА'!H27</f>
        <v>80</v>
      </c>
      <c r="I27" s="53">
        <f>'Прил. 11 СОГАЗ'!I27+'Прил. 11 АЛЬФА'!I27</f>
        <v>83</v>
      </c>
      <c r="J27" s="53">
        <f>'Прил. 11 СОГАЗ'!J27+'Прил. 11 АЛЬФА'!J27</f>
        <v>539</v>
      </c>
      <c r="K27" s="53">
        <f>'Прил. 11 СОГАЗ'!K27+'Прил. 11 АЛЬФА'!K27</f>
        <v>496</v>
      </c>
      <c r="L27" s="53">
        <f>'Прил. 11 СОГАЗ'!L27+'Прил. 11 АЛЬФА'!L27</f>
        <v>611</v>
      </c>
      <c r="M27" s="53">
        <f>'Прил. 11 СОГАЗ'!M27+'Прил. 11 АЛЬФА'!M27</f>
        <v>902</v>
      </c>
      <c r="N27" s="53">
        <f>'Прил. 11 СОГАЗ'!N27+'Прил. 11 АЛЬФА'!N27</f>
        <v>401</v>
      </c>
      <c r="O27" s="53">
        <f>'Прил. 11 СОГАЗ'!O27+'Прил. 11 АЛЬФА'!O27</f>
        <v>508</v>
      </c>
      <c r="P27" s="53">
        <f>'Прил. 11 СОГАЗ'!P27+'Прил. 11 АЛЬФА'!P27</f>
        <v>86</v>
      </c>
      <c r="Q27" s="53">
        <f>'Прил. 11 СОГАЗ'!Q27+'Прил. 11 АЛЬФА'!Q27</f>
        <v>171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28843</v>
      </c>
      <c r="D28" s="53">
        <f>'Прил. 11 СОГАЗ'!D28+'Прил. 11 АЛЬФА'!D28</f>
        <v>13336</v>
      </c>
      <c r="E28" s="53">
        <f>'Прил. 11 СОГАЗ'!E28+'Прил. 11 АЛЬФА'!E28</f>
        <v>15507</v>
      </c>
      <c r="F28" s="53">
        <f>'Прил. 11 СОГАЗ'!F28+'Прил. 11 АЛЬФА'!F28</f>
        <v>112</v>
      </c>
      <c r="G28" s="53">
        <f>'Прил. 11 СОГАЗ'!G28+'Прил. 11 АЛЬФА'!G28</f>
        <v>90</v>
      </c>
      <c r="H28" s="53">
        <f>'Прил. 11 СОГАЗ'!H28+'Прил. 11 АЛЬФА'!H28</f>
        <v>603</v>
      </c>
      <c r="I28" s="53">
        <f>'Прил. 11 СОГАЗ'!I28+'Прил. 11 АЛЬФА'!I28</f>
        <v>548</v>
      </c>
      <c r="J28" s="53">
        <f>'Прил. 11 СОГАЗ'!J28+'Прил. 11 АЛЬФА'!J28</f>
        <v>2790</v>
      </c>
      <c r="K28" s="53">
        <f>'Прил. 11 СОГАЗ'!K28+'Прил. 11 АЛЬФА'!K28</f>
        <v>2700</v>
      </c>
      <c r="L28" s="53">
        <f>'Прил. 11 СОГАЗ'!L28+'Прил. 11 АЛЬФА'!L28</f>
        <v>5057</v>
      </c>
      <c r="M28" s="53">
        <f>'Прил. 11 СОГАЗ'!M28+'Прил. 11 АЛЬФА'!M28</f>
        <v>5636</v>
      </c>
      <c r="N28" s="53">
        <f>'Прил. 11 СОГАЗ'!N28+'Прил. 11 АЛЬФА'!N28</f>
        <v>3661</v>
      </c>
      <c r="O28" s="53">
        <f>'Прил. 11 СОГАЗ'!O28+'Прил. 11 АЛЬФА'!O28</f>
        <v>3928</v>
      </c>
      <c r="P28" s="53">
        <f>'Прил. 11 СОГАЗ'!P28+'Прил. 11 АЛЬФА'!P28</f>
        <v>1113</v>
      </c>
      <c r="Q28" s="53">
        <f>'Прил. 11 СОГАЗ'!Q28+'Прил. 11 АЛЬФА'!Q28</f>
        <v>2605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13203</v>
      </c>
      <c r="D29" s="53">
        <f>'Прил. 11 СОГАЗ'!D29+'Прил. 11 АЛЬФА'!D29</f>
        <v>5833</v>
      </c>
      <c r="E29" s="53">
        <f>'Прил. 11 СОГАЗ'!E29+'Прил. 11 АЛЬФА'!E29</f>
        <v>7370</v>
      </c>
      <c r="F29" s="53">
        <f>'Прил. 11 СОГАЗ'!F29+'Прил. 11 АЛЬФА'!F29</f>
        <v>51</v>
      </c>
      <c r="G29" s="53">
        <f>'Прил. 11 СОГАЗ'!G29+'Прил. 11 АЛЬФА'!G29</f>
        <v>65</v>
      </c>
      <c r="H29" s="53">
        <f>'Прил. 11 СОГАЗ'!H29+'Прил. 11 АЛЬФА'!H29</f>
        <v>355</v>
      </c>
      <c r="I29" s="53">
        <f>'Прил. 11 СОГАЗ'!I29+'Прил. 11 АЛЬФА'!I29</f>
        <v>334</v>
      </c>
      <c r="J29" s="53">
        <f>'Прил. 11 СОГАЗ'!J29+'Прил. 11 АЛЬФА'!J29</f>
        <v>1442</v>
      </c>
      <c r="K29" s="53">
        <f>'Прил. 11 СОГАЗ'!K29+'Прил. 11 АЛЬФА'!K29</f>
        <v>1299</v>
      </c>
      <c r="L29" s="53">
        <f>'Прил. 11 СОГАЗ'!L29+'Прил. 11 АЛЬФА'!L29</f>
        <v>2169</v>
      </c>
      <c r="M29" s="53">
        <f>'Прил. 11 СОГАЗ'!M29+'Прил. 11 АЛЬФА'!M29</f>
        <v>2884</v>
      </c>
      <c r="N29" s="53">
        <f>'Прил. 11 СОГАЗ'!N29+'Прил. 11 АЛЬФА'!N29</f>
        <v>1383</v>
      </c>
      <c r="O29" s="53">
        <f>'Прил. 11 СОГАЗ'!O29+'Прил. 11 АЛЬФА'!O29</f>
        <v>1795</v>
      </c>
      <c r="P29" s="53">
        <f>'Прил. 11 СОГАЗ'!P29+'Прил. 11 АЛЬФА'!P29</f>
        <v>433</v>
      </c>
      <c r="Q29" s="53">
        <f>'Прил. 11 СОГАЗ'!Q29+'Прил. 11 АЛЬФА'!Q29</f>
        <v>993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8037</v>
      </c>
      <c r="D30" s="53">
        <f>'Прил. 11 СОГАЗ'!D30+'Прил. 11 АЛЬФА'!D30</f>
        <v>3319</v>
      </c>
      <c r="E30" s="53">
        <f>'Прил. 11 СОГАЗ'!E30+'Прил. 11 АЛЬФА'!E30</f>
        <v>4718</v>
      </c>
      <c r="F30" s="53">
        <f>'Прил. 11 СОГАЗ'!F30+'Прил. 11 АЛЬФА'!F30</f>
        <v>50</v>
      </c>
      <c r="G30" s="53">
        <f>'Прил. 11 СОГАЗ'!G30+'Прил. 11 АЛЬФА'!G30</f>
        <v>58</v>
      </c>
      <c r="H30" s="53">
        <f>'Прил. 11 СОГАЗ'!H30+'Прил. 11 АЛЬФА'!H30</f>
        <v>280</v>
      </c>
      <c r="I30" s="53">
        <f>'Прил. 11 СОГАЗ'!I30+'Прил. 11 АЛЬФА'!I30</f>
        <v>274</v>
      </c>
      <c r="J30" s="53">
        <f>'Прил. 11 СОГАЗ'!J30+'Прил. 11 АЛЬФА'!J30</f>
        <v>1205</v>
      </c>
      <c r="K30" s="53">
        <f>'Прил. 11 СОГАЗ'!K30+'Прил. 11 АЛЬФА'!K30</f>
        <v>1153</v>
      </c>
      <c r="L30" s="53">
        <f>'Прил. 11 СОГАЗ'!L30+'Прил. 11 АЛЬФА'!L30</f>
        <v>1033</v>
      </c>
      <c r="M30" s="53">
        <f>'Прил. 11 СОГАЗ'!M30+'Прил. 11 АЛЬФА'!M30</f>
        <v>2214</v>
      </c>
      <c r="N30" s="53">
        <f>'Прил. 11 СОГАЗ'!N30+'Прил. 11 АЛЬФА'!N30</f>
        <v>619</v>
      </c>
      <c r="O30" s="53">
        <f>'Прил. 11 СОГАЗ'!O30+'Прил. 11 АЛЬФА'!O30</f>
        <v>811</v>
      </c>
      <c r="P30" s="53">
        <f>'Прил. 11 СОГАЗ'!P30+'Прил. 11 АЛЬФА'!P30</f>
        <v>132</v>
      </c>
      <c r="Q30" s="53">
        <f>'Прил. 11 СОГАЗ'!Q30+'Прил. 11 АЛЬФА'!Q30</f>
        <v>208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11867</v>
      </c>
      <c r="D31" s="53">
        <f>'Прил. 11 СОГАЗ'!D31+'Прил. 11 АЛЬФА'!D31</f>
        <v>5492</v>
      </c>
      <c r="E31" s="53">
        <f>'Прил. 11 СОГАЗ'!E31+'Прил. 11 АЛЬФА'!E31</f>
        <v>6375</v>
      </c>
      <c r="F31" s="53">
        <f>'Прил. 11 СОГАЗ'!F31+'Прил. 11 АЛЬФА'!F31</f>
        <v>51</v>
      </c>
      <c r="G31" s="53">
        <f>'Прил. 11 СОГАЗ'!G31+'Прил. 11 АЛЬФА'!G31</f>
        <v>58</v>
      </c>
      <c r="H31" s="53">
        <f>'Прил. 11 СОГАЗ'!H31+'Прил. 11 АЛЬФА'!H31</f>
        <v>302</v>
      </c>
      <c r="I31" s="53">
        <f>'Прил. 11 СОГАЗ'!I31+'Прил. 11 АЛЬФА'!I31</f>
        <v>263</v>
      </c>
      <c r="J31" s="53">
        <f>'Прил. 11 СОГАЗ'!J31+'Прил. 11 АЛЬФА'!J31</f>
        <v>1254</v>
      </c>
      <c r="K31" s="53">
        <f>'Прил. 11 СОГАЗ'!K31+'Прил. 11 АЛЬФА'!K31</f>
        <v>1204</v>
      </c>
      <c r="L31" s="53">
        <f>'Прил. 11 СОГАЗ'!L31+'Прил. 11 АЛЬФА'!L31</f>
        <v>2134</v>
      </c>
      <c r="M31" s="53">
        <f>'Прил. 11 СОГАЗ'!M31+'Прил. 11 АЛЬФА'!M31</f>
        <v>2504</v>
      </c>
      <c r="N31" s="53">
        <f>'Прил. 11 СОГАЗ'!N31+'Прил. 11 АЛЬФА'!N31</f>
        <v>1361</v>
      </c>
      <c r="O31" s="53">
        <f>'Прил. 11 СОГАЗ'!O31+'Прил. 11 АЛЬФА'!O31</f>
        <v>1538</v>
      </c>
      <c r="P31" s="53">
        <f>'Прил. 11 СОГАЗ'!P31+'Прил. 11 АЛЬФА'!P31</f>
        <v>390</v>
      </c>
      <c r="Q31" s="53">
        <f>'Прил. 11 СОГАЗ'!Q31+'Прил. 11 АЛЬФА'!Q31</f>
        <v>808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6341</v>
      </c>
      <c r="D32" s="53">
        <f>'Прил. 11 СОГАЗ'!D32+'Прил. 11 АЛЬФА'!D32</f>
        <v>2764</v>
      </c>
      <c r="E32" s="53">
        <f>'Прил. 11 СОГАЗ'!E32+'Прил. 11 АЛЬФА'!E32</f>
        <v>3577</v>
      </c>
      <c r="F32" s="53">
        <f>'Прил. 11 СОГАЗ'!F32+'Прил. 11 АЛЬФА'!F32</f>
        <v>18</v>
      </c>
      <c r="G32" s="53">
        <f>'Прил. 11 СОГАЗ'!G32+'Прил. 11 АЛЬФА'!G32</f>
        <v>20</v>
      </c>
      <c r="H32" s="53">
        <f>'Прил. 11 СОГАЗ'!H32+'Прил. 11 АЛЬФА'!H32</f>
        <v>160</v>
      </c>
      <c r="I32" s="53">
        <f>'Прил. 11 СОГАЗ'!I32+'Прил. 11 АЛЬФА'!I32</f>
        <v>165</v>
      </c>
      <c r="J32" s="53">
        <f>'Прил. 11 СОГАЗ'!J32+'Прил. 11 АЛЬФА'!J32</f>
        <v>781</v>
      </c>
      <c r="K32" s="53">
        <f>'Прил. 11 СОГАЗ'!K32+'Прил. 11 АЛЬФА'!K32</f>
        <v>705</v>
      </c>
      <c r="L32" s="53">
        <f>'Прил. 11 СОГАЗ'!L32+'Прил. 11 АЛЬФА'!L32</f>
        <v>928</v>
      </c>
      <c r="M32" s="53">
        <f>'Прил. 11 СОГАЗ'!M32+'Прил. 11 АЛЬФА'!M32</f>
        <v>1493</v>
      </c>
      <c r="N32" s="53">
        <f>'Прил. 11 СОГАЗ'!N32+'Прил. 11 АЛЬФА'!N32</f>
        <v>664</v>
      </c>
      <c r="O32" s="53">
        <f>'Прил. 11 СОГАЗ'!O32+'Прил. 11 АЛЬФА'!O32</f>
        <v>892</v>
      </c>
      <c r="P32" s="53">
        <f>'Прил. 11 СОГАЗ'!P32+'Прил. 11 АЛЬФА'!P32</f>
        <v>213</v>
      </c>
      <c r="Q32" s="53">
        <f>'Прил. 11 СОГАЗ'!Q32+'Прил. 11 АЛЬФА'!Q32</f>
        <v>302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50722</v>
      </c>
      <c r="D33" s="53">
        <f>'Прил. 11 СОГАЗ'!D33+'Прил. 11 АЛЬФА'!D33</f>
        <v>23311</v>
      </c>
      <c r="E33" s="53">
        <f>'Прил. 11 СОГАЗ'!E33+'Прил. 11 АЛЬФА'!E33</f>
        <v>27411</v>
      </c>
      <c r="F33" s="53">
        <f>'Прил. 11 СОГАЗ'!F33+'Прил. 11 АЛЬФА'!F33</f>
        <v>143</v>
      </c>
      <c r="G33" s="53">
        <f>'Прил. 11 СОГАЗ'!G33+'Прил. 11 АЛЬФА'!G33</f>
        <v>128</v>
      </c>
      <c r="H33" s="53">
        <f>'Прил. 11 СОГАЗ'!H33+'Прил. 11 АЛЬФА'!H33</f>
        <v>746</v>
      </c>
      <c r="I33" s="53">
        <f>'Прил. 11 СОГАЗ'!I33+'Прил. 11 АЛЬФА'!I33</f>
        <v>720</v>
      </c>
      <c r="J33" s="53">
        <f>'Прил. 11 СОГАЗ'!J33+'Прил. 11 АЛЬФА'!J33</f>
        <v>3929</v>
      </c>
      <c r="K33" s="53">
        <f>'Прил. 11 СОГАЗ'!K33+'Прил. 11 АЛЬФА'!K33</f>
        <v>3624</v>
      </c>
      <c r="L33" s="53">
        <f>'Прил. 11 СОГАЗ'!L33+'Прил. 11 АЛЬФА'!L33</f>
        <v>9289</v>
      </c>
      <c r="M33" s="53">
        <f>'Прил. 11 СОГАЗ'!M33+'Прил. 11 АЛЬФА'!M33</f>
        <v>8864</v>
      </c>
      <c r="N33" s="53">
        <f>'Прил. 11 СОГАЗ'!N33+'Прил. 11 АЛЬФА'!N33</f>
        <v>6360</v>
      </c>
      <c r="O33" s="53">
        <f>'Прил. 11 СОГАЗ'!O33+'Прил. 11 АЛЬФА'!O33</f>
        <v>7349</v>
      </c>
      <c r="P33" s="53">
        <f>'Прил. 11 СОГАЗ'!P33+'Прил. 11 АЛЬФА'!P33</f>
        <v>2844</v>
      </c>
      <c r="Q33" s="53">
        <f>'Прил. 11 СОГАЗ'!Q33+'Прил. 11 АЛЬФА'!Q33</f>
        <v>6726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28910</v>
      </c>
      <c r="D34" s="53">
        <f>'Прил. 11 СОГАЗ'!D34+'Прил. 11 АЛЬФА'!D34</f>
        <v>13689</v>
      </c>
      <c r="E34" s="53">
        <f>'Прил. 11 СОГАЗ'!E34+'Прил. 11 АЛЬФА'!E34</f>
        <v>15221</v>
      </c>
      <c r="F34" s="53">
        <f>'Прил. 11 СОГАЗ'!F34+'Прил. 11 АЛЬФА'!F34</f>
        <v>83</v>
      </c>
      <c r="G34" s="53">
        <f>'Прил. 11 СОГАЗ'!G34+'Прил. 11 АЛЬФА'!G34</f>
        <v>84</v>
      </c>
      <c r="H34" s="53">
        <f>'Прил. 11 СОГАЗ'!H34+'Прил. 11 АЛЬФА'!H34</f>
        <v>424</v>
      </c>
      <c r="I34" s="53">
        <f>'Прил. 11 СОГАЗ'!I34+'Прил. 11 АЛЬФА'!I34</f>
        <v>406</v>
      </c>
      <c r="J34" s="53">
        <f>'Прил. 11 СОГАЗ'!J34+'Прил. 11 АЛЬФА'!J34</f>
        <v>2319</v>
      </c>
      <c r="K34" s="53">
        <f>'Прил. 11 СОГАЗ'!K34+'Прил. 11 АЛЬФА'!K34</f>
        <v>2228</v>
      </c>
      <c r="L34" s="53">
        <f>'Прил. 11 СОГАЗ'!L34+'Прил. 11 АЛЬФА'!L34</f>
        <v>5845</v>
      </c>
      <c r="M34" s="53">
        <f>'Прил. 11 СОГАЗ'!M34+'Прил. 11 АЛЬФА'!M34</f>
        <v>5126</v>
      </c>
      <c r="N34" s="53">
        <f>'Прил. 11 СОГАЗ'!N34+'Прил. 11 АЛЬФА'!N34</f>
        <v>3648</v>
      </c>
      <c r="O34" s="53">
        <f>'Прил. 11 СОГАЗ'!O34+'Прил. 11 АЛЬФА'!O34</f>
        <v>3977</v>
      </c>
      <c r="P34" s="53">
        <f>'Прил. 11 СОГАЗ'!P34+'Прил. 11 АЛЬФА'!P34</f>
        <v>1370</v>
      </c>
      <c r="Q34" s="53">
        <f>'Прил. 11 СОГАЗ'!Q34+'Прил. 11 АЛЬФА'!Q34</f>
        <v>3400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41733</v>
      </c>
      <c r="D35" s="53">
        <f>'Прил. 11 СОГАЗ'!D35+'Прил. 11 АЛЬФА'!D35</f>
        <v>19305</v>
      </c>
      <c r="E35" s="53">
        <f>'Прил. 11 СОГАЗ'!E35+'Прил. 11 АЛЬФА'!E35</f>
        <v>22428</v>
      </c>
      <c r="F35" s="53">
        <f>'Прил. 11 СОГАЗ'!F35+'Прил. 11 АЛЬФА'!F35</f>
        <v>116</v>
      </c>
      <c r="G35" s="53">
        <f>'Прил. 11 СОГАЗ'!G35+'Прил. 11 АЛЬФА'!G35</f>
        <v>98</v>
      </c>
      <c r="H35" s="53">
        <f>'Прил. 11 СОГАЗ'!H35+'Прил. 11 АЛЬФА'!H35</f>
        <v>624</v>
      </c>
      <c r="I35" s="53">
        <f>'Прил. 11 СОГАЗ'!I35+'Прил. 11 АЛЬФА'!I35</f>
        <v>594</v>
      </c>
      <c r="J35" s="53">
        <f>'Прил. 11 СОГАЗ'!J35+'Прил. 11 АЛЬФА'!J35</f>
        <v>3263</v>
      </c>
      <c r="K35" s="53">
        <f>'Прил. 11 СОГАЗ'!K35+'Прил. 11 АЛЬФА'!K35</f>
        <v>3069</v>
      </c>
      <c r="L35" s="53">
        <f>'Прил. 11 СОГАЗ'!L35+'Прил. 11 АЛЬФА'!L35</f>
        <v>7109</v>
      </c>
      <c r="M35" s="53">
        <f>'Прил. 11 СОГАЗ'!M35+'Прил. 11 АЛЬФА'!M35</f>
        <v>6815</v>
      </c>
      <c r="N35" s="53">
        <f>'Прил. 11 СОГАЗ'!N35+'Прил. 11 АЛЬФА'!N35</f>
        <v>5541</v>
      </c>
      <c r="O35" s="53">
        <f>'Прил. 11 СОГАЗ'!O35+'Прил. 11 АЛЬФА'!O35</f>
        <v>6116</v>
      </c>
      <c r="P35" s="53">
        <f>'Прил. 11 СОГАЗ'!P35+'Прил. 11 АЛЬФА'!P35</f>
        <v>2652</v>
      </c>
      <c r="Q35" s="53">
        <f>'Прил. 11 СОГАЗ'!Q35+'Прил. 11 АЛЬФА'!Q35</f>
        <v>5736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15520</v>
      </c>
      <c r="D36" s="53">
        <f>'Прил. 11 СОГАЗ'!D36+'Прил. 11 АЛЬФА'!D36</f>
        <v>7348</v>
      </c>
      <c r="E36" s="53">
        <f>'Прил. 11 СОГАЗ'!E36+'Прил. 11 АЛЬФА'!E36</f>
        <v>8172</v>
      </c>
      <c r="F36" s="53">
        <f>'Прил. 11 СОГАЗ'!F36+'Прил. 11 АЛЬФА'!F36</f>
        <v>47</v>
      </c>
      <c r="G36" s="53">
        <f>'Прил. 11 СОГАЗ'!G36+'Прил. 11 АЛЬФА'!G36</f>
        <v>47</v>
      </c>
      <c r="H36" s="53">
        <f>'Прил. 11 СОГАЗ'!H36+'Прил. 11 АЛЬФА'!H36</f>
        <v>241</v>
      </c>
      <c r="I36" s="53">
        <f>'Прил. 11 СОГАЗ'!I36+'Прил. 11 АЛЬФА'!I36</f>
        <v>201</v>
      </c>
      <c r="J36" s="53">
        <f>'Прил. 11 СОГАЗ'!J36+'Прил. 11 АЛЬФА'!J36</f>
        <v>1307</v>
      </c>
      <c r="K36" s="53">
        <f>'Прил. 11 СОГАЗ'!K36+'Прил. 11 АЛЬФА'!K36</f>
        <v>1167</v>
      </c>
      <c r="L36" s="53">
        <f>'Прил. 11 СОГАЗ'!L36+'Прил. 11 АЛЬФА'!L36</f>
        <v>2703</v>
      </c>
      <c r="M36" s="53">
        <f>'Прил. 11 СОГАЗ'!M36+'Прил. 11 АЛЬФА'!M36</f>
        <v>2557</v>
      </c>
      <c r="N36" s="53">
        <f>'Прил. 11 СОГАЗ'!N36+'Прил. 11 АЛЬФА'!N36</f>
        <v>2150</v>
      </c>
      <c r="O36" s="53">
        <f>'Прил. 11 СОГАЗ'!O36+'Прил. 11 АЛЬФА'!O36</f>
        <v>2290</v>
      </c>
      <c r="P36" s="53">
        <f>'Прил. 11 СОГАЗ'!P36+'Прил. 11 АЛЬФА'!P36</f>
        <v>900</v>
      </c>
      <c r="Q36" s="53">
        <f>'Прил. 11 СОГАЗ'!Q36+'Прил. 11 АЛЬФА'!Q36</f>
        <v>1910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1893</v>
      </c>
      <c r="D37" s="53">
        <f>'Прил. 11 СОГАЗ'!D37+'Прил. 11 АЛЬФА'!D37</f>
        <v>901</v>
      </c>
      <c r="E37" s="53">
        <f>'Прил. 11 СОГАЗ'!E37+'Прил. 11 АЛЬФА'!E37</f>
        <v>992</v>
      </c>
      <c r="F37" s="53">
        <f>'Прил. 11 СОГАЗ'!F37+'Прил. 11 АЛЬФА'!F37</f>
        <v>3</v>
      </c>
      <c r="G37" s="53">
        <f>'Прил. 11 СОГАЗ'!G37+'Прил. 11 АЛЬФА'!G37</f>
        <v>8</v>
      </c>
      <c r="H37" s="53">
        <f>'Прил. 11 СОГАЗ'!H37+'Прил. 11 АЛЬФА'!H37</f>
        <v>20</v>
      </c>
      <c r="I37" s="53">
        <f>'Прил. 11 СОГАЗ'!I37+'Прил. 11 АЛЬФА'!I37</f>
        <v>20</v>
      </c>
      <c r="J37" s="53">
        <f>'Прил. 11 СОГАЗ'!J37+'Прил. 11 АЛЬФА'!J37</f>
        <v>158</v>
      </c>
      <c r="K37" s="53">
        <f>'Прил. 11 СОГАЗ'!K37+'Прил. 11 АЛЬФА'!K37</f>
        <v>146</v>
      </c>
      <c r="L37" s="53">
        <f>'Прил. 11 СОГАЗ'!L37+'Прил. 11 АЛЬФА'!L37</f>
        <v>344</v>
      </c>
      <c r="M37" s="53">
        <f>'Прил. 11 СОГАЗ'!M37+'Прил. 11 АЛЬФА'!M37</f>
        <v>300</v>
      </c>
      <c r="N37" s="53">
        <f>'Прил. 11 СОГАЗ'!N37+'Прил. 11 АЛЬФА'!N37</f>
        <v>262</v>
      </c>
      <c r="O37" s="53">
        <f>'Прил. 11 СОГАЗ'!O37+'Прил. 11 АЛЬФА'!O37</f>
        <v>263</v>
      </c>
      <c r="P37" s="53">
        <f>'Прил. 11 СОГАЗ'!P37+'Прил. 11 АЛЬФА'!P37</f>
        <v>114</v>
      </c>
      <c r="Q37" s="53">
        <f>'Прил. 11 СОГАЗ'!Q37+'Прил. 11 АЛЬФА'!Q37</f>
        <v>255</v>
      </c>
    </row>
    <row r="38" spans="1:17" s="35" customFormat="1" ht="18.75">
      <c r="A38" s="50">
        <v>15</v>
      </c>
      <c r="B38" s="51" t="s">
        <v>102</v>
      </c>
      <c r="C38" s="52">
        <f t="shared" si="0"/>
        <v>4787</v>
      </c>
      <c r="D38" s="53">
        <f>'Прил. 11 СОГАЗ'!D38+'Прил. 11 АЛЬФА'!D38</f>
        <v>2256</v>
      </c>
      <c r="E38" s="53">
        <f>'Прил. 11 СОГАЗ'!E38+'Прил. 11 АЛЬФА'!E38</f>
        <v>2531</v>
      </c>
      <c r="F38" s="53">
        <f>'Прил. 11 СОГАЗ'!F38+'Прил. 11 АЛЬФА'!F38</f>
        <v>9</v>
      </c>
      <c r="G38" s="53">
        <f>'Прил. 11 СОГАЗ'!G38+'Прил. 11 АЛЬФА'!G38</f>
        <v>9</v>
      </c>
      <c r="H38" s="53">
        <f>'Прил. 11 СОГАЗ'!H38+'Прил. 11 АЛЬФА'!H38</f>
        <v>36</v>
      </c>
      <c r="I38" s="53">
        <f>'Прил. 11 СОГАЗ'!I38+'Прил. 11 АЛЬФА'!I38</f>
        <v>45</v>
      </c>
      <c r="J38" s="53">
        <f>'Прил. 11 СОГАЗ'!J38+'Прил. 11 АЛЬФА'!J38</f>
        <v>321</v>
      </c>
      <c r="K38" s="53">
        <f>'Прил. 11 СОГАЗ'!K38+'Прил. 11 АЛЬФА'!K38</f>
        <v>293</v>
      </c>
      <c r="L38" s="53">
        <f>'Прил. 11 СОГАЗ'!L38+'Прил. 11 АЛЬФА'!L38</f>
        <v>751</v>
      </c>
      <c r="M38" s="53">
        <f>'Прил. 11 СОГАЗ'!M38+'Прил. 11 АЛЬФА'!M38</f>
        <v>591</v>
      </c>
      <c r="N38" s="53">
        <f>'Прил. 11 СОГАЗ'!N38+'Прил. 11 АЛЬФА'!N38</f>
        <v>700</v>
      </c>
      <c r="O38" s="53">
        <f>'Прил. 11 СОГАЗ'!O38+'Прил. 11 АЛЬФА'!O38</f>
        <v>787</v>
      </c>
      <c r="P38" s="53">
        <f>'Прил. 11 СОГАЗ'!P38+'Прил. 11 АЛЬФА'!P38</f>
        <v>439</v>
      </c>
      <c r="Q38" s="53">
        <f>'Прил. 11 СОГАЗ'!Q38+'Прил. 11 АЛЬФА'!Q38</f>
        <v>806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41127</v>
      </c>
      <c r="D39" s="53">
        <f>'Прил. 11 СОГАЗ'!D39+'Прил. 11 АЛЬФА'!D39</f>
        <v>18806</v>
      </c>
      <c r="E39" s="53">
        <f>'Прил. 11 СОГАЗ'!E39+'Прил. 11 АЛЬФА'!E39</f>
        <v>22321</v>
      </c>
      <c r="F39" s="53">
        <f>'Прил. 11 СОГАЗ'!F39+'Прил. 11 АЛЬФА'!F39</f>
        <v>108</v>
      </c>
      <c r="G39" s="53">
        <f>'Прил. 11 СОГАЗ'!G39+'Прил. 11 АЛЬФА'!G39</f>
        <v>120</v>
      </c>
      <c r="H39" s="53">
        <f>'Прил. 11 СОГАЗ'!H39+'Прил. 11 АЛЬФА'!H39</f>
        <v>646</v>
      </c>
      <c r="I39" s="53">
        <f>'Прил. 11 СОГАЗ'!I39+'Прил. 11 АЛЬФА'!I39</f>
        <v>599</v>
      </c>
      <c r="J39" s="53">
        <f>'Прил. 11 СОГАЗ'!J39+'Прил. 11 АЛЬФА'!J39</f>
        <v>3353</v>
      </c>
      <c r="K39" s="53">
        <f>'Прил. 11 СОГАЗ'!K39+'Прил. 11 АЛЬФА'!K39</f>
        <v>3112</v>
      </c>
      <c r="L39" s="53">
        <f>'Прил. 11 СОГАЗ'!L39+'Прил. 11 АЛЬФА'!L39</f>
        <v>7278</v>
      </c>
      <c r="M39" s="53">
        <f>'Прил. 11 СОГАЗ'!M39+'Прил. 11 АЛЬФА'!M39</f>
        <v>7050</v>
      </c>
      <c r="N39" s="53">
        <f>'Прил. 11 СОГАЗ'!N39+'Прил. 11 АЛЬФА'!N39</f>
        <v>5154</v>
      </c>
      <c r="O39" s="53">
        <f>'Прил. 11 СОГАЗ'!O39+'Прил. 11 АЛЬФА'!O39</f>
        <v>6112</v>
      </c>
      <c r="P39" s="53">
        <f>'Прил. 11 СОГАЗ'!P39+'Прил. 11 АЛЬФА'!P39</f>
        <v>2267</v>
      </c>
      <c r="Q39" s="53">
        <f>'Прил. 11 СОГАЗ'!Q39+'Прил. 11 АЛЬФА'!Q39</f>
        <v>5328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25292</v>
      </c>
      <c r="D40" s="53">
        <f>'Прил. 11 СОГАЗ'!D40+'Прил. 11 АЛЬФА'!D40</f>
        <v>11359</v>
      </c>
      <c r="E40" s="53">
        <f>'Прил. 11 СОГАЗ'!E40+'Прил. 11 АЛЬФА'!E40</f>
        <v>13933</v>
      </c>
      <c r="F40" s="53">
        <f>'Прил. 11 СОГАЗ'!F40+'Прил. 11 АЛЬФА'!F40</f>
        <v>107</v>
      </c>
      <c r="G40" s="53">
        <f>'Прил. 11 СОГАЗ'!G40+'Прил. 11 АЛЬФА'!G40</f>
        <v>88</v>
      </c>
      <c r="H40" s="53">
        <f>'Прил. 11 СОГАЗ'!H40+'Прил. 11 АЛЬФА'!H40</f>
        <v>500</v>
      </c>
      <c r="I40" s="53">
        <f>'Прил. 11 СОГАЗ'!I40+'Прил. 11 АЛЬФА'!I40</f>
        <v>484</v>
      </c>
      <c r="J40" s="53">
        <f>'Прил. 11 СОГАЗ'!J40+'Прил. 11 АЛЬФА'!J40</f>
        <v>2233</v>
      </c>
      <c r="K40" s="53">
        <f>'Прил. 11 СОГАЗ'!K40+'Прил. 11 АЛЬФА'!K40</f>
        <v>2171</v>
      </c>
      <c r="L40" s="53">
        <f>'Прил. 11 СОГАЗ'!L40+'Прил. 11 АЛЬФА'!L40</f>
        <v>4282</v>
      </c>
      <c r="M40" s="53">
        <f>'Прил. 11 СОГАЗ'!M40+'Прил. 11 АЛЬФА'!M40</f>
        <v>4766</v>
      </c>
      <c r="N40" s="53">
        <f>'Прил. 11 СОГАЗ'!N40+'Прил. 11 АЛЬФА'!N40</f>
        <v>3013</v>
      </c>
      <c r="O40" s="53">
        <f>'Прил. 11 СОГАЗ'!O40+'Прил. 11 АЛЬФА'!O40</f>
        <v>3583</v>
      </c>
      <c r="P40" s="53">
        <f>'Прил. 11 СОГАЗ'!P40+'Прил. 11 АЛЬФА'!P40</f>
        <v>1224</v>
      </c>
      <c r="Q40" s="53">
        <f>'Прил. 11 СОГАЗ'!Q40+'Прил. 11 АЛЬФА'!Q40</f>
        <v>2841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17565</v>
      </c>
      <c r="D41" s="53">
        <f>'Прил. 11 СОГАЗ'!D41+'Прил. 11 АЛЬФА'!D41</f>
        <v>8324</v>
      </c>
      <c r="E41" s="53">
        <f>'Прил. 11 СОГАЗ'!E41+'Прил. 11 АЛЬФА'!E41</f>
        <v>9241</v>
      </c>
      <c r="F41" s="53">
        <f>'Прил. 11 СОГАЗ'!F41+'Прил. 11 АЛЬФА'!F41</f>
        <v>37</v>
      </c>
      <c r="G41" s="53">
        <f>'Прил. 11 СОГАЗ'!G41+'Прил. 11 АЛЬФА'!G41</f>
        <v>43</v>
      </c>
      <c r="H41" s="53">
        <f>'Прил. 11 СОГАЗ'!H41+'Прил. 11 АЛЬФА'!H41</f>
        <v>292</v>
      </c>
      <c r="I41" s="53">
        <f>'Прил. 11 СОГАЗ'!I41+'Прил. 11 АЛЬФА'!I41</f>
        <v>236</v>
      </c>
      <c r="J41" s="53">
        <f>'Прил. 11 СОГАЗ'!J41+'Прил. 11 АЛЬФА'!J41</f>
        <v>1358</v>
      </c>
      <c r="K41" s="53">
        <f>'Прил. 11 СОГАЗ'!K41+'Прил. 11 АЛЬФА'!K41</f>
        <v>1290</v>
      </c>
      <c r="L41" s="53">
        <f>'Прил. 11 СОГАЗ'!L41+'Прил. 11 АЛЬФА'!L41</f>
        <v>3259</v>
      </c>
      <c r="M41" s="53">
        <f>'Прил. 11 СОГАЗ'!M41+'Прил. 11 АЛЬФА'!M41</f>
        <v>2840</v>
      </c>
      <c r="N41" s="53">
        <f>'Прил. 11 СОГАЗ'!N41+'Прил. 11 АЛЬФА'!N41</f>
        <v>2309</v>
      </c>
      <c r="O41" s="53">
        <f>'Прил. 11 СОГАЗ'!O41+'Прил. 11 АЛЬФА'!O41</f>
        <v>2495</v>
      </c>
      <c r="P41" s="53">
        <f>'Прил. 11 СОГАЗ'!P41+'Прил. 11 АЛЬФА'!P41</f>
        <v>1069</v>
      </c>
      <c r="Q41" s="53">
        <f>'Прил. 11 СОГАЗ'!Q41+'Прил. 11 АЛЬФА'!Q41</f>
        <v>2337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9228</v>
      </c>
      <c r="D42" s="53">
        <f>'Прил. 11 СОГАЗ'!D42+'Прил. 11 АЛЬФА'!D42</f>
        <v>4456</v>
      </c>
      <c r="E42" s="53">
        <f>'Прил. 11 СОГАЗ'!E42+'Прил. 11 АЛЬФА'!E42</f>
        <v>4772</v>
      </c>
      <c r="F42" s="53">
        <f>'Прил. 11 СОГАЗ'!F42+'Прил. 11 АЛЬФА'!F42</f>
        <v>24</v>
      </c>
      <c r="G42" s="53">
        <f>'Прил. 11 СОГАЗ'!G42+'Прил. 11 АЛЬФА'!G42</f>
        <v>23</v>
      </c>
      <c r="H42" s="53">
        <f>'Прил. 11 СОГАЗ'!H42+'Прил. 11 АЛЬФА'!H42</f>
        <v>108</v>
      </c>
      <c r="I42" s="53">
        <f>'Прил. 11 СОГАЗ'!I42+'Прил. 11 АЛЬФА'!I42</f>
        <v>124</v>
      </c>
      <c r="J42" s="53">
        <f>'Прил. 11 СОГАЗ'!J42+'Прил. 11 АЛЬФА'!J42</f>
        <v>726</v>
      </c>
      <c r="K42" s="53">
        <f>'Прил. 11 СОГАЗ'!K42+'Прил. 11 АЛЬФА'!K42</f>
        <v>684</v>
      </c>
      <c r="L42" s="53">
        <f>'Прил. 11 СОГАЗ'!L42+'Прил. 11 АЛЬФА'!L42</f>
        <v>1724</v>
      </c>
      <c r="M42" s="53">
        <f>'Прил. 11 СОГАЗ'!M42+'Прил. 11 АЛЬФА'!M42</f>
        <v>1361</v>
      </c>
      <c r="N42" s="53">
        <f>'Прил. 11 СОГАЗ'!N42+'Прил. 11 АЛЬФА'!N42</f>
        <v>1301</v>
      </c>
      <c r="O42" s="53">
        <f>'Прил. 11 СОГАЗ'!O42+'Прил. 11 АЛЬФА'!O42</f>
        <v>1311</v>
      </c>
      <c r="P42" s="53">
        <f>'Прил. 11 СОГАЗ'!P42+'Прил. 11 АЛЬФА'!P42</f>
        <v>573</v>
      </c>
      <c r="Q42" s="53">
        <f>'Прил. 11 СОГАЗ'!Q42+'Прил. 11 АЛЬФА'!Q42</f>
        <v>1269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658892</v>
      </c>
      <c r="D43" s="52">
        <f t="shared" si="2"/>
        <v>303485</v>
      </c>
      <c r="E43" s="52">
        <f t="shared" si="2"/>
        <v>355407</v>
      </c>
      <c r="F43" s="52">
        <f t="shared" si="2"/>
        <v>2320</v>
      </c>
      <c r="G43" s="52">
        <f t="shared" si="2"/>
        <v>2273</v>
      </c>
      <c r="H43" s="52">
        <f t="shared" si="2"/>
        <v>11725</v>
      </c>
      <c r="I43" s="52">
        <f t="shared" si="2"/>
        <v>11298</v>
      </c>
      <c r="J43" s="52">
        <f t="shared" si="2"/>
        <v>55115</v>
      </c>
      <c r="K43" s="52">
        <f t="shared" si="2"/>
        <v>51902</v>
      </c>
      <c r="L43" s="52">
        <f t="shared" ref="L43:M43" si="3">SUM(L20:L42)-L21-L23-L26-L37</f>
        <v>115141</v>
      </c>
      <c r="M43" s="52">
        <f t="shared" si="3"/>
        <v>119602</v>
      </c>
      <c r="N43" s="52">
        <f t="shared" si="2"/>
        <v>84349</v>
      </c>
      <c r="O43" s="52">
        <f t="shared" si="2"/>
        <v>94414</v>
      </c>
      <c r="P43" s="52">
        <f t="shared" si="2"/>
        <v>34835</v>
      </c>
      <c r="Q43" s="52">
        <f t="shared" si="2"/>
        <v>75918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3" t="s">
        <v>108</v>
      </c>
      <c r="F45" s="73"/>
      <c r="G45" s="73"/>
      <c r="H45" s="73"/>
      <c r="I45" s="73"/>
    </row>
    <row r="46" spans="1:17" s="35" customFormat="1" ht="13.5" customHeight="1">
      <c r="D46" s="36" t="s">
        <v>44</v>
      </c>
      <c r="E46" s="72" t="s">
        <v>45</v>
      </c>
      <c r="F46" s="72"/>
      <c r="G46" s="72"/>
      <c r="H46" s="72"/>
      <c r="I46" s="72"/>
    </row>
    <row r="47" spans="1:17" s="35" customFormat="1" ht="22.5" customHeight="1">
      <c r="A47" s="12" t="s">
        <v>46</v>
      </c>
    </row>
    <row r="48" spans="1:17" s="35" customFormat="1" ht="21" customHeight="1">
      <c r="A48" s="73" t="s">
        <v>43</v>
      </c>
      <c r="B48" s="73"/>
      <c r="C48" s="73"/>
      <c r="E48" s="73" t="s">
        <v>108</v>
      </c>
      <c r="F48" s="73"/>
      <c r="G48" s="73"/>
      <c r="H48" s="73"/>
      <c r="I48" s="73"/>
    </row>
    <row r="49" spans="1:13" s="36" customFormat="1" ht="12">
      <c r="A49" s="72" t="s">
        <v>47</v>
      </c>
      <c r="B49" s="72"/>
      <c r="C49" s="72"/>
      <c r="D49" s="36" t="s">
        <v>44</v>
      </c>
      <c r="E49" s="72" t="s">
        <v>45</v>
      </c>
      <c r="F49" s="72"/>
      <c r="G49" s="72"/>
      <c r="H49" s="72"/>
      <c r="I49" s="7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13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9" customFormat="1" ht="20.25">
      <c r="A9" s="89" t="s">
        <v>76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1" t="s">
        <v>71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7" s="13" customFormat="1" ht="15.75">
      <c r="C13" s="92" t="s">
        <v>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3" t="s">
        <v>9</v>
      </c>
      <c r="B15" s="93" t="s">
        <v>10</v>
      </c>
      <c r="C15" s="105" t="s">
        <v>78</v>
      </c>
      <c r="D15" s="74" t="s">
        <v>12</v>
      </c>
      <c r="E15" s="75"/>
      <c r="F15" s="74" t="s">
        <v>13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75"/>
    </row>
    <row r="16" spans="1:17" s="14" customFormat="1" ht="37.5" customHeight="1">
      <c r="A16" s="94"/>
      <c r="B16" s="94"/>
      <c r="C16" s="106"/>
      <c r="D16" s="76"/>
      <c r="E16" s="77"/>
      <c r="F16" s="108" t="s">
        <v>14</v>
      </c>
      <c r="G16" s="109"/>
      <c r="H16" s="109"/>
      <c r="I16" s="109"/>
      <c r="J16" s="109"/>
      <c r="K16" s="110"/>
      <c r="L16" s="116" t="s">
        <v>15</v>
      </c>
      <c r="M16" s="117"/>
      <c r="N16" s="117"/>
      <c r="O16" s="118"/>
      <c r="P16" s="114" t="s">
        <v>16</v>
      </c>
      <c r="Q16" s="115"/>
    </row>
    <row r="17" spans="1:17" s="14" customFormat="1" ht="18.75" customHeight="1">
      <c r="A17" s="94"/>
      <c r="B17" s="94"/>
      <c r="C17" s="106"/>
      <c r="D17" s="78"/>
      <c r="E17" s="79"/>
      <c r="F17" s="111" t="s">
        <v>79</v>
      </c>
      <c r="G17" s="112"/>
      <c r="H17" s="111" t="s">
        <v>18</v>
      </c>
      <c r="I17" s="112"/>
      <c r="J17" s="111" t="s">
        <v>19</v>
      </c>
      <c r="K17" s="112"/>
      <c r="L17" s="103" t="s">
        <v>123</v>
      </c>
      <c r="M17" s="104"/>
      <c r="N17" s="103" t="s">
        <v>122</v>
      </c>
      <c r="O17" s="104" t="s">
        <v>113</v>
      </c>
      <c r="P17" s="59" t="s">
        <v>114</v>
      </c>
      <c r="Q17" s="59" t="s">
        <v>115</v>
      </c>
    </row>
    <row r="18" spans="1:17" s="14" customFormat="1" ht="18.75">
      <c r="A18" s="95"/>
      <c r="B18" s="95"/>
      <c r="C18" s="107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212105</v>
      </c>
      <c r="D20" s="53">
        <f>F20+H20+J20+N20+P20+L20</f>
        <v>97786</v>
      </c>
      <c r="E20" s="53">
        <f>G20+I20+K20+O20+Q20+M20</f>
        <v>114319</v>
      </c>
      <c r="F20" s="53">
        <v>756</v>
      </c>
      <c r="G20" s="53">
        <v>718</v>
      </c>
      <c r="H20" s="53">
        <v>3658</v>
      </c>
      <c r="I20" s="53">
        <v>3498</v>
      </c>
      <c r="J20" s="53">
        <v>16815</v>
      </c>
      <c r="K20" s="53">
        <v>15599</v>
      </c>
      <c r="L20" s="53">
        <v>36894</v>
      </c>
      <c r="M20" s="53">
        <v>37245</v>
      </c>
      <c r="N20" s="53">
        <v>27365</v>
      </c>
      <c r="O20" s="53">
        <v>30527</v>
      </c>
      <c r="P20" s="53">
        <v>12298</v>
      </c>
      <c r="Q20" s="53">
        <v>26732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4616</v>
      </c>
      <c r="D21" s="53">
        <f t="shared" ref="D21:D42" si="1">F21+H21+J21+N21+P21+L21</f>
        <v>2143</v>
      </c>
      <c r="E21" s="53">
        <f t="shared" ref="E21:E42" si="2">G21+I21+K21+O21+Q21+M21</f>
        <v>2473</v>
      </c>
      <c r="F21" s="53">
        <v>22</v>
      </c>
      <c r="G21" s="53">
        <v>13</v>
      </c>
      <c r="H21" s="53">
        <v>103</v>
      </c>
      <c r="I21" s="53">
        <v>100</v>
      </c>
      <c r="J21" s="53">
        <v>387</v>
      </c>
      <c r="K21" s="53">
        <v>327</v>
      </c>
      <c r="L21" s="53">
        <v>826</v>
      </c>
      <c r="M21" s="53">
        <v>851</v>
      </c>
      <c r="N21" s="53">
        <v>560</v>
      </c>
      <c r="O21" s="53">
        <v>723</v>
      </c>
      <c r="P21" s="53">
        <v>245</v>
      </c>
      <c r="Q21" s="53">
        <v>459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27874</v>
      </c>
      <c r="D22" s="53">
        <f t="shared" si="1"/>
        <v>11764</v>
      </c>
      <c r="E22" s="53">
        <f t="shared" si="2"/>
        <v>16110</v>
      </c>
      <c r="F22" s="53">
        <v>214</v>
      </c>
      <c r="G22" s="53">
        <v>223</v>
      </c>
      <c r="H22" s="53">
        <v>1068</v>
      </c>
      <c r="I22" s="53">
        <v>1096</v>
      </c>
      <c r="J22" s="53">
        <v>2929</v>
      </c>
      <c r="K22" s="53">
        <v>2851</v>
      </c>
      <c r="L22" s="53">
        <v>3625</v>
      </c>
      <c r="M22" s="53">
        <v>6457</v>
      </c>
      <c r="N22" s="53">
        <v>2996</v>
      </c>
      <c r="O22" s="53">
        <v>3742</v>
      </c>
      <c r="P22" s="53">
        <v>932</v>
      </c>
      <c r="Q22" s="53">
        <v>1741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77</v>
      </c>
      <c r="D24" s="53">
        <f t="shared" si="1"/>
        <v>39</v>
      </c>
      <c r="E24" s="53">
        <f t="shared" si="2"/>
        <v>38</v>
      </c>
      <c r="F24" s="53">
        <v>1</v>
      </c>
      <c r="G24" s="53">
        <v>0</v>
      </c>
      <c r="H24" s="53">
        <v>4</v>
      </c>
      <c r="I24" s="53">
        <v>2</v>
      </c>
      <c r="J24" s="53">
        <v>3</v>
      </c>
      <c r="K24" s="53">
        <v>5</v>
      </c>
      <c r="L24" s="53">
        <v>18</v>
      </c>
      <c r="M24" s="53">
        <v>16</v>
      </c>
      <c r="N24" s="53">
        <v>11</v>
      </c>
      <c r="O24" s="53">
        <v>10</v>
      </c>
      <c r="P24" s="53">
        <v>2</v>
      </c>
      <c r="Q24" s="53">
        <v>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34250</v>
      </c>
      <c r="D25" s="53">
        <f t="shared" si="1"/>
        <v>16258</v>
      </c>
      <c r="E25" s="53">
        <f t="shared" si="2"/>
        <v>17992</v>
      </c>
      <c r="F25" s="53">
        <v>98</v>
      </c>
      <c r="G25" s="53">
        <v>99</v>
      </c>
      <c r="H25" s="53">
        <v>527</v>
      </c>
      <c r="I25" s="53">
        <v>548</v>
      </c>
      <c r="J25" s="53">
        <v>2644</v>
      </c>
      <c r="K25" s="53">
        <v>2578</v>
      </c>
      <c r="L25" s="53">
        <v>6333</v>
      </c>
      <c r="M25" s="53">
        <v>5689</v>
      </c>
      <c r="N25" s="53">
        <v>4643</v>
      </c>
      <c r="O25" s="53">
        <v>4820</v>
      </c>
      <c r="P25" s="53">
        <v>2013</v>
      </c>
      <c r="Q25" s="53">
        <v>4258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445</v>
      </c>
      <c r="D26" s="53">
        <f t="shared" si="1"/>
        <v>224</v>
      </c>
      <c r="E26" s="53">
        <f t="shared" si="2"/>
        <v>221</v>
      </c>
      <c r="F26" s="53">
        <v>0</v>
      </c>
      <c r="G26" s="53">
        <v>0</v>
      </c>
      <c r="H26" s="53">
        <v>3</v>
      </c>
      <c r="I26" s="53">
        <v>4</v>
      </c>
      <c r="J26" s="53">
        <v>25</v>
      </c>
      <c r="K26" s="53">
        <v>20</v>
      </c>
      <c r="L26" s="53">
        <v>85</v>
      </c>
      <c r="M26" s="53">
        <v>56</v>
      </c>
      <c r="N26" s="53">
        <v>78</v>
      </c>
      <c r="O26" s="53">
        <v>69</v>
      </c>
      <c r="P26" s="53">
        <v>33</v>
      </c>
      <c r="Q26" s="53">
        <v>72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414</v>
      </c>
      <c r="D27" s="53">
        <f t="shared" si="1"/>
        <v>189</v>
      </c>
      <c r="E27" s="53">
        <f t="shared" si="2"/>
        <v>225</v>
      </c>
      <c r="F27" s="53">
        <v>1</v>
      </c>
      <c r="G27" s="53">
        <v>0</v>
      </c>
      <c r="H27" s="53">
        <v>2</v>
      </c>
      <c r="I27" s="53">
        <v>2</v>
      </c>
      <c r="J27" s="53">
        <v>35</v>
      </c>
      <c r="K27" s="53">
        <v>38</v>
      </c>
      <c r="L27" s="53">
        <v>62</v>
      </c>
      <c r="M27" s="53">
        <v>84</v>
      </c>
      <c r="N27" s="53">
        <v>65</v>
      </c>
      <c r="O27" s="53">
        <v>69</v>
      </c>
      <c r="P27" s="53">
        <v>24</v>
      </c>
      <c r="Q27" s="53">
        <v>32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28540</v>
      </c>
      <c r="D28" s="53">
        <f t="shared" si="1"/>
        <v>13105</v>
      </c>
      <c r="E28" s="53">
        <f t="shared" si="2"/>
        <v>15435</v>
      </c>
      <c r="F28" s="53">
        <v>112</v>
      </c>
      <c r="G28" s="53">
        <v>90</v>
      </c>
      <c r="H28" s="53">
        <v>600</v>
      </c>
      <c r="I28" s="53">
        <v>546</v>
      </c>
      <c r="J28" s="53">
        <v>2782</v>
      </c>
      <c r="K28" s="53">
        <v>2691</v>
      </c>
      <c r="L28" s="53">
        <v>4935</v>
      </c>
      <c r="M28" s="53">
        <v>5601</v>
      </c>
      <c r="N28" s="53">
        <v>3579</v>
      </c>
      <c r="O28" s="53">
        <v>3907</v>
      </c>
      <c r="P28" s="53">
        <v>1097</v>
      </c>
      <c r="Q28" s="53">
        <v>2600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4317</v>
      </c>
      <c r="D29" s="53">
        <f t="shared" si="1"/>
        <v>1872</v>
      </c>
      <c r="E29" s="53">
        <f t="shared" si="2"/>
        <v>2445</v>
      </c>
      <c r="F29" s="53">
        <v>4</v>
      </c>
      <c r="G29" s="53">
        <v>7</v>
      </c>
      <c r="H29" s="53">
        <v>45</v>
      </c>
      <c r="I29" s="53">
        <v>44</v>
      </c>
      <c r="J29" s="53">
        <v>463</v>
      </c>
      <c r="K29" s="53">
        <v>440</v>
      </c>
      <c r="L29" s="53">
        <v>701</v>
      </c>
      <c r="M29" s="53">
        <v>907</v>
      </c>
      <c r="N29" s="53">
        <v>505</v>
      </c>
      <c r="O29" s="53">
        <v>730</v>
      </c>
      <c r="P29" s="53">
        <v>154</v>
      </c>
      <c r="Q29" s="53">
        <v>317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3103</v>
      </c>
      <c r="D30" s="53">
        <f t="shared" si="1"/>
        <v>1273</v>
      </c>
      <c r="E30" s="53">
        <f t="shared" si="2"/>
        <v>1830</v>
      </c>
      <c r="F30" s="53">
        <v>4</v>
      </c>
      <c r="G30" s="53">
        <v>10</v>
      </c>
      <c r="H30" s="53">
        <v>50</v>
      </c>
      <c r="I30" s="53">
        <v>61</v>
      </c>
      <c r="J30" s="53">
        <v>485</v>
      </c>
      <c r="K30" s="53">
        <v>460</v>
      </c>
      <c r="L30" s="53">
        <v>394</v>
      </c>
      <c r="M30" s="53">
        <v>806</v>
      </c>
      <c r="N30" s="53">
        <v>277</v>
      </c>
      <c r="O30" s="53">
        <v>408</v>
      </c>
      <c r="P30" s="53">
        <v>63</v>
      </c>
      <c r="Q30" s="53">
        <v>85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2776</v>
      </c>
      <c r="D31" s="53">
        <f t="shared" si="1"/>
        <v>1354</v>
      </c>
      <c r="E31" s="53">
        <f t="shared" si="2"/>
        <v>1422</v>
      </c>
      <c r="F31" s="53">
        <v>0</v>
      </c>
      <c r="G31" s="53">
        <v>0</v>
      </c>
      <c r="H31" s="53">
        <v>12</v>
      </c>
      <c r="I31" s="53">
        <v>9</v>
      </c>
      <c r="J31" s="53">
        <v>244</v>
      </c>
      <c r="K31" s="53">
        <v>204</v>
      </c>
      <c r="L31" s="53">
        <v>548</v>
      </c>
      <c r="M31" s="53">
        <v>505</v>
      </c>
      <c r="N31" s="53">
        <v>427</v>
      </c>
      <c r="O31" s="53">
        <v>471</v>
      </c>
      <c r="P31" s="53">
        <v>123</v>
      </c>
      <c r="Q31" s="53">
        <v>233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1032</v>
      </c>
      <c r="D32" s="53">
        <f t="shared" si="1"/>
        <v>437</v>
      </c>
      <c r="E32" s="53">
        <f t="shared" si="2"/>
        <v>595</v>
      </c>
      <c r="F32" s="53">
        <v>6</v>
      </c>
      <c r="G32" s="53">
        <v>9</v>
      </c>
      <c r="H32" s="53">
        <v>30</v>
      </c>
      <c r="I32" s="53">
        <v>27</v>
      </c>
      <c r="J32" s="53">
        <v>72</v>
      </c>
      <c r="K32" s="53">
        <v>73</v>
      </c>
      <c r="L32" s="53">
        <v>157</v>
      </c>
      <c r="M32" s="53">
        <v>238</v>
      </c>
      <c r="N32" s="53">
        <v>122</v>
      </c>
      <c r="O32" s="53">
        <v>182</v>
      </c>
      <c r="P32" s="53">
        <v>50</v>
      </c>
      <c r="Q32" s="53">
        <v>66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30160</v>
      </c>
      <c r="D33" s="53">
        <f t="shared" si="1"/>
        <v>14036</v>
      </c>
      <c r="E33" s="53">
        <f t="shared" si="2"/>
        <v>16124</v>
      </c>
      <c r="F33" s="53">
        <v>141</v>
      </c>
      <c r="G33" s="53">
        <v>127</v>
      </c>
      <c r="H33" s="53">
        <v>722</v>
      </c>
      <c r="I33" s="53">
        <v>683</v>
      </c>
      <c r="J33" s="53">
        <v>2140</v>
      </c>
      <c r="K33" s="53">
        <v>2004</v>
      </c>
      <c r="L33" s="53">
        <v>5367</v>
      </c>
      <c r="M33" s="53">
        <v>5402</v>
      </c>
      <c r="N33" s="53">
        <v>4051</v>
      </c>
      <c r="O33" s="53">
        <v>4504</v>
      </c>
      <c r="P33" s="53">
        <v>1615</v>
      </c>
      <c r="Q33" s="53">
        <v>3404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20532</v>
      </c>
      <c r="D34" s="53">
        <f t="shared" si="1"/>
        <v>10021</v>
      </c>
      <c r="E34" s="53">
        <f t="shared" si="2"/>
        <v>10511</v>
      </c>
      <c r="F34" s="53">
        <v>82</v>
      </c>
      <c r="G34" s="53">
        <v>84</v>
      </c>
      <c r="H34" s="53">
        <v>407</v>
      </c>
      <c r="I34" s="53">
        <v>393</v>
      </c>
      <c r="J34" s="53">
        <v>1601</v>
      </c>
      <c r="K34" s="53">
        <v>1545</v>
      </c>
      <c r="L34" s="53">
        <v>4124</v>
      </c>
      <c r="M34" s="53">
        <v>3621</v>
      </c>
      <c r="N34" s="53">
        <v>2846</v>
      </c>
      <c r="O34" s="53">
        <v>2871</v>
      </c>
      <c r="P34" s="53">
        <v>961</v>
      </c>
      <c r="Q34" s="53">
        <v>1997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2258</v>
      </c>
      <c r="D35" s="53">
        <f t="shared" si="1"/>
        <v>1167</v>
      </c>
      <c r="E35" s="53">
        <f t="shared" si="2"/>
        <v>1091</v>
      </c>
      <c r="F35" s="53">
        <v>1</v>
      </c>
      <c r="G35" s="53">
        <v>2</v>
      </c>
      <c r="H35" s="53">
        <v>7</v>
      </c>
      <c r="I35" s="53">
        <v>6</v>
      </c>
      <c r="J35" s="53">
        <v>89</v>
      </c>
      <c r="K35" s="53">
        <v>61</v>
      </c>
      <c r="L35" s="53">
        <v>466</v>
      </c>
      <c r="M35" s="53">
        <v>332</v>
      </c>
      <c r="N35" s="53">
        <v>455</v>
      </c>
      <c r="O35" s="53">
        <v>434</v>
      </c>
      <c r="P35" s="53">
        <v>149</v>
      </c>
      <c r="Q35" s="53">
        <v>256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13322</v>
      </c>
      <c r="D36" s="53">
        <f t="shared" si="1"/>
        <v>6391</v>
      </c>
      <c r="E36" s="53">
        <f t="shared" si="2"/>
        <v>6931</v>
      </c>
      <c r="F36" s="53">
        <v>47</v>
      </c>
      <c r="G36" s="53">
        <v>47</v>
      </c>
      <c r="H36" s="53">
        <v>236</v>
      </c>
      <c r="I36" s="53">
        <v>199</v>
      </c>
      <c r="J36" s="53">
        <v>1115</v>
      </c>
      <c r="K36" s="53">
        <v>1021</v>
      </c>
      <c r="L36" s="53">
        <v>2277</v>
      </c>
      <c r="M36" s="53">
        <v>2173</v>
      </c>
      <c r="N36" s="53">
        <v>1934</v>
      </c>
      <c r="O36" s="53">
        <v>1943</v>
      </c>
      <c r="P36" s="53">
        <v>782</v>
      </c>
      <c r="Q36" s="53">
        <v>1548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1480</v>
      </c>
      <c r="D37" s="53">
        <f t="shared" si="1"/>
        <v>693</v>
      </c>
      <c r="E37" s="53">
        <f t="shared" si="2"/>
        <v>787</v>
      </c>
      <c r="F37" s="53">
        <v>3</v>
      </c>
      <c r="G37" s="53">
        <v>8</v>
      </c>
      <c r="H37" s="53">
        <v>19</v>
      </c>
      <c r="I37" s="53">
        <v>20</v>
      </c>
      <c r="J37" s="53">
        <v>118</v>
      </c>
      <c r="K37" s="53">
        <v>117</v>
      </c>
      <c r="L37" s="53">
        <v>245</v>
      </c>
      <c r="M37" s="53">
        <v>228</v>
      </c>
      <c r="N37" s="53">
        <v>214</v>
      </c>
      <c r="O37" s="53">
        <v>220</v>
      </c>
      <c r="P37" s="53">
        <v>94</v>
      </c>
      <c r="Q37" s="53">
        <v>194</v>
      </c>
    </row>
    <row r="38" spans="1:17" s="35" customFormat="1" ht="18.75">
      <c r="A38" s="50">
        <v>15</v>
      </c>
      <c r="B38" s="51" t="s">
        <v>102</v>
      </c>
      <c r="C38" s="52">
        <f t="shared" si="0"/>
        <v>133</v>
      </c>
      <c r="D38" s="53">
        <f t="shared" si="1"/>
        <v>83</v>
      </c>
      <c r="E38" s="53">
        <f t="shared" si="2"/>
        <v>50</v>
      </c>
      <c r="F38" s="53">
        <v>1</v>
      </c>
      <c r="G38" s="53">
        <v>0</v>
      </c>
      <c r="H38" s="53">
        <v>3</v>
      </c>
      <c r="I38" s="53">
        <v>2</v>
      </c>
      <c r="J38" s="53">
        <v>6</v>
      </c>
      <c r="K38" s="53">
        <v>7</v>
      </c>
      <c r="L38" s="53">
        <v>42</v>
      </c>
      <c r="M38" s="53">
        <v>24</v>
      </c>
      <c r="N38" s="53">
        <v>23</v>
      </c>
      <c r="O38" s="53">
        <v>10</v>
      </c>
      <c r="P38" s="53">
        <v>8</v>
      </c>
      <c r="Q38" s="53">
        <v>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15525</v>
      </c>
      <c r="D39" s="53">
        <f t="shared" si="1"/>
        <v>7504</v>
      </c>
      <c r="E39" s="53">
        <f t="shared" si="2"/>
        <v>8021</v>
      </c>
      <c r="F39" s="53">
        <v>1</v>
      </c>
      <c r="G39" s="53">
        <v>3</v>
      </c>
      <c r="H39" s="53">
        <v>41</v>
      </c>
      <c r="I39" s="53">
        <v>37</v>
      </c>
      <c r="J39" s="53">
        <v>1218</v>
      </c>
      <c r="K39" s="53">
        <v>1163</v>
      </c>
      <c r="L39" s="53">
        <v>2678</v>
      </c>
      <c r="M39" s="53">
        <v>2270</v>
      </c>
      <c r="N39" s="53">
        <v>2586</v>
      </c>
      <c r="O39" s="53">
        <v>2712</v>
      </c>
      <c r="P39" s="53">
        <v>980</v>
      </c>
      <c r="Q39" s="53">
        <v>1836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8902</v>
      </c>
      <c r="D40" s="53">
        <f t="shared" si="1"/>
        <v>4267</v>
      </c>
      <c r="E40" s="53">
        <f t="shared" si="2"/>
        <v>4635</v>
      </c>
      <c r="F40" s="53">
        <v>3</v>
      </c>
      <c r="G40" s="53">
        <v>3</v>
      </c>
      <c r="H40" s="53">
        <v>38</v>
      </c>
      <c r="I40" s="53">
        <v>35</v>
      </c>
      <c r="J40" s="53">
        <v>702</v>
      </c>
      <c r="K40" s="53">
        <v>779</v>
      </c>
      <c r="L40" s="53">
        <v>1583</v>
      </c>
      <c r="M40" s="53">
        <v>1463</v>
      </c>
      <c r="N40" s="53">
        <v>1431</v>
      </c>
      <c r="O40" s="53">
        <v>1486</v>
      </c>
      <c r="P40" s="53">
        <v>510</v>
      </c>
      <c r="Q40" s="53">
        <v>869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341</v>
      </c>
      <c r="D41" s="53">
        <f t="shared" si="1"/>
        <v>196</v>
      </c>
      <c r="E41" s="53">
        <f t="shared" si="2"/>
        <v>145</v>
      </c>
      <c r="F41" s="53">
        <v>0</v>
      </c>
      <c r="G41" s="53">
        <v>0</v>
      </c>
      <c r="H41" s="53">
        <v>2</v>
      </c>
      <c r="I41" s="53">
        <v>1</v>
      </c>
      <c r="J41" s="53">
        <v>9</v>
      </c>
      <c r="K41" s="53">
        <v>17</v>
      </c>
      <c r="L41" s="53">
        <v>99</v>
      </c>
      <c r="M41" s="53">
        <v>58</v>
      </c>
      <c r="N41" s="53">
        <v>72</v>
      </c>
      <c r="O41" s="53">
        <v>45</v>
      </c>
      <c r="P41" s="53">
        <v>14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754</v>
      </c>
      <c r="D42" s="53">
        <f t="shared" si="1"/>
        <v>428</v>
      </c>
      <c r="E42" s="53">
        <f t="shared" si="2"/>
        <v>326</v>
      </c>
      <c r="F42" s="53">
        <v>1</v>
      </c>
      <c r="G42" s="53">
        <v>0</v>
      </c>
      <c r="H42" s="53">
        <v>3</v>
      </c>
      <c r="I42" s="53">
        <v>6</v>
      </c>
      <c r="J42" s="53">
        <v>25</v>
      </c>
      <c r="K42" s="53">
        <v>30</v>
      </c>
      <c r="L42" s="53">
        <v>158</v>
      </c>
      <c r="M42" s="53">
        <v>95</v>
      </c>
      <c r="N42" s="53">
        <v>171</v>
      </c>
      <c r="O42" s="53">
        <v>120</v>
      </c>
      <c r="P42" s="53">
        <v>70</v>
      </c>
      <c r="Q42" s="53">
        <v>75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406415</v>
      </c>
      <c r="D43" s="52">
        <f t="shared" si="4"/>
        <v>188170</v>
      </c>
      <c r="E43" s="52">
        <f t="shared" si="4"/>
        <v>218245</v>
      </c>
      <c r="F43" s="52">
        <f t="shared" si="4"/>
        <v>1473</v>
      </c>
      <c r="G43" s="52">
        <f t="shared" si="4"/>
        <v>1422</v>
      </c>
      <c r="H43" s="52">
        <f t="shared" si="4"/>
        <v>7455</v>
      </c>
      <c r="I43" s="52">
        <f t="shared" si="4"/>
        <v>7195</v>
      </c>
      <c r="J43" s="52">
        <f t="shared" si="4"/>
        <v>33377</v>
      </c>
      <c r="K43" s="52">
        <f t="shared" si="4"/>
        <v>31566</v>
      </c>
      <c r="L43" s="52">
        <f t="shared" si="4"/>
        <v>70461</v>
      </c>
      <c r="M43" s="52">
        <f t="shared" si="4"/>
        <v>72986</v>
      </c>
      <c r="N43" s="52">
        <f t="shared" si="4"/>
        <v>53559</v>
      </c>
      <c r="O43" s="52">
        <f t="shared" si="4"/>
        <v>58991</v>
      </c>
      <c r="P43" s="52">
        <f t="shared" si="4"/>
        <v>21845</v>
      </c>
      <c r="Q43" s="52">
        <f t="shared" si="4"/>
        <v>46085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3" t="s">
        <v>108</v>
      </c>
      <c r="F45" s="73"/>
      <c r="G45" s="73"/>
      <c r="H45" s="73"/>
      <c r="I45" s="73"/>
    </row>
    <row r="46" spans="1:17" s="35" customFormat="1" ht="13.5" customHeight="1">
      <c r="D46" s="36" t="s">
        <v>44</v>
      </c>
      <c r="E46" s="72" t="s">
        <v>45</v>
      </c>
      <c r="F46" s="72"/>
      <c r="G46" s="72"/>
      <c r="H46" s="72"/>
      <c r="I46" s="72"/>
    </row>
    <row r="47" spans="1:17" s="35" customFormat="1" ht="22.5" customHeight="1">
      <c r="A47" s="12" t="s">
        <v>46</v>
      </c>
    </row>
    <row r="48" spans="1:17" s="35" customFormat="1" ht="21" customHeight="1">
      <c r="A48" s="73" t="s">
        <v>43</v>
      </c>
      <c r="B48" s="73"/>
      <c r="C48" s="73"/>
      <c r="E48" s="73" t="s">
        <v>108</v>
      </c>
      <c r="F48" s="73"/>
      <c r="G48" s="73"/>
      <c r="H48" s="73"/>
      <c r="I48" s="73"/>
    </row>
    <row r="49" spans="1:13" s="36" customFormat="1" ht="12">
      <c r="A49" s="72" t="s">
        <v>47</v>
      </c>
      <c r="B49" s="72"/>
      <c r="C49" s="72"/>
      <c r="D49" s="36" t="s">
        <v>44</v>
      </c>
      <c r="E49" s="72" t="s">
        <v>45</v>
      </c>
      <c r="F49" s="72"/>
      <c r="G49" s="72"/>
      <c r="H49" s="72"/>
      <c r="I49" s="7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9" customFormat="1" ht="20.25">
      <c r="A9" s="89" t="s">
        <v>76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1" t="s">
        <v>72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7" s="13" customFormat="1" ht="15.75">
      <c r="C13" s="92" t="s">
        <v>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3" t="s">
        <v>9</v>
      </c>
      <c r="B15" s="93" t="s">
        <v>10</v>
      </c>
      <c r="C15" s="105" t="s">
        <v>78</v>
      </c>
      <c r="D15" s="74" t="s">
        <v>12</v>
      </c>
      <c r="E15" s="75"/>
      <c r="F15" s="74" t="s">
        <v>13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75"/>
    </row>
    <row r="16" spans="1:17" s="14" customFormat="1" ht="37.5" customHeight="1">
      <c r="A16" s="94"/>
      <c r="B16" s="94"/>
      <c r="C16" s="106"/>
      <c r="D16" s="76"/>
      <c r="E16" s="77"/>
      <c r="F16" s="108" t="s">
        <v>14</v>
      </c>
      <c r="G16" s="109"/>
      <c r="H16" s="109"/>
      <c r="I16" s="109"/>
      <c r="J16" s="109"/>
      <c r="K16" s="110"/>
      <c r="L16" s="116" t="s">
        <v>15</v>
      </c>
      <c r="M16" s="117"/>
      <c r="N16" s="117"/>
      <c r="O16" s="118"/>
      <c r="P16" s="114" t="s">
        <v>16</v>
      </c>
      <c r="Q16" s="115"/>
    </row>
    <row r="17" spans="1:17" s="14" customFormat="1" ht="18.75" customHeight="1">
      <c r="A17" s="94"/>
      <c r="B17" s="94"/>
      <c r="C17" s="106"/>
      <c r="D17" s="78"/>
      <c r="E17" s="79"/>
      <c r="F17" s="111" t="s">
        <v>79</v>
      </c>
      <c r="G17" s="112"/>
      <c r="H17" s="111" t="s">
        <v>18</v>
      </c>
      <c r="I17" s="112"/>
      <c r="J17" s="111" t="s">
        <v>19</v>
      </c>
      <c r="K17" s="112"/>
      <c r="L17" s="103" t="s">
        <v>123</v>
      </c>
      <c r="M17" s="104"/>
      <c r="N17" s="103" t="s">
        <v>122</v>
      </c>
      <c r="O17" s="104" t="s">
        <v>113</v>
      </c>
      <c r="P17" s="59" t="s">
        <v>114</v>
      </c>
      <c r="Q17" s="59" t="s">
        <v>115</v>
      </c>
    </row>
    <row r="18" spans="1:17" s="14" customFormat="1" ht="18.75">
      <c r="A18" s="95"/>
      <c r="B18" s="95"/>
      <c r="C18" s="107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55930</v>
      </c>
      <c r="D20" s="53">
        <f>F20+H20+J20+N20+P20+L20</f>
        <v>26386</v>
      </c>
      <c r="E20" s="53">
        <f>G20+I20+K20+O20+Q20+M20</f>
        <v>29544</v>
      </c>
      <c r="F20" s="53">
        <v>265</v>
      </c>
      <c r="G20" s="53">
        <v>270</v>
      </c>
      <c r="H20" s="53">
        <v>956</v>
      </c>
      <c r="I20" s="53">
        <v>939</v>
      </c>
      <c r="J20" s="53">
        <v>3747</v>
      </c>
      <c r="K20" s="53">
        <v>3542</v>
      </c>
      <c r="L20" s="53">
        <v>10024</v>
      </c>
      <c r="M20" s="53">
        <v>10135</v>
      </c>
      <c r="N20" s="53">
        <v>8375</v>
      </c>
      <c r="O20" s="53">
        <v>8660</v>
      </c>
      <c r="P20" s="53">
        <v>3019</v>
      </c>
      <c r="Q20" s="53">
        <v>5998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3157</v>
      </c>
      <c r="D21" s="53">
        <f t="shared" ref="D21:D42" si="1">F21+H21+J21+N21+P21+L21</f>
        <v>1551</v>
      </c>
      <c r="E21" s="53">
        <f t="shared" ref="E21:E42" si="2">G21+I21+K21+O21+Q21+M21</f>
        <v>1606</v>
      </c>
      <c r="F21" s="53">
        <v>8</v>
      </c>
      <c r="G21" s="53">
        <v>14</v>
      </c>
      <c r="H21" s="53">
        <v>50</v>
      </c>
      <c r="I21" s="53">
        <v>38</v>
      </c>
      <c r="J21" s="53">
        <v>269</v>
      </c>
      <c r="K21" s="53">
        <v>220</v>
      </c>
      <c r="L21" s="53">
        <v>689</v>
      </c>
      <c r="M21" s="53">
        <v>603</v>
      </c>
      <c r="N21" s="53">
        <v>407</v>
      </c>
      <c r="O21" s="53">
        <v>421</v>
      </c>
      <c r="P21" s="53">
        <v>128</v>
      </c>
      <c r="Q21" s="53">
        <v>310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18101</v>
      </c>
      <c r="D22" s="53">
        <f t="shared" si="1"/>
        <v>7952</v>
      </c>
      <c r="E22" s="53">
        <f t="shared" si="2"/>
        <v>10149</v>
      </c>
      <c r="F22" s="53">
        <v>13</v>
      </c>
      <c r="G22" s="53">
        <v>10</v>
      </c>
      <c r="H22" s="53">
        <v>77</v>
      </c>
      <c r="I22" s="53">
        <v>100</v>
      </c>
      <c r="J22" s="53">
        <v>1985</v>
      </c>
      <c r="K22" s="53">
        <v>1993</v>
      </c>
      <c r="L22" s="53">
        <v>3270</v>
      </c>
      <c r="M22" s="53">
        <v>3957</v>
      </c>
      <c r="N22" s="53">
        <v>1917</v>
      </c>
      <c r="O22" s="53">
        <v>2592</v>
      </c>
      <c r="P22" s="53">
        <v>690</v>
      </c>
      <c r="Q22" s="53">
        <v>1497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948</v>
      </c>
      <c r="D24" s="53">
        <f t="shared" si="1"/>
        <v>489</v>
      </c>
      <c r="E24" s="53">
        <f t="shared" si="2"/>
        <v>459</v>
      </c>
      <c r="F24" s="53">
        <v>0</v>
      </c>
      <c r="G24" s="53">
        <v>1</v>
      </c>
      <c r="H24" s="53">
        <v>8</v>
      </c>
      <c r="I24" s="53">
        <v>8</v>
      </c>
      <c r="J24" s="53">
        <v>78</v>
      </c>
      <c r="K24" s="53">
        <v>73</v>
      </c>
      <c r="L24" s="53">
        <v>175</v>
      </c>
      <c r="M24" s="53">
        <v>144</v>
      </c>
      <c r="N24" s="53">
        <v>178</v>
      </c>
      <c r="O24" s="53">
        <v>179</v>
      </c>
      <c r="P24" s="53">
        <v>50</v>
      </c>
      <c r="Q24" s="53">
        <v>54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2526</v>
      </c>
      <c r="D25" s="53">
        <f t="shared" si="1"/>
        <v>1483</v>
      </c>
      <c r="E25" s="53">
        <f t="shared" si="2"/>
        <v>1043</v>
      </c>
      <c r="F25" s="53">
        <v>4</v>
      </c>
      <c r="G25" s="53">
        <v>5</v>
      </c>
      <c r="H25" s="53">
        <v>30</v>
      </c>
      <c r="I25" s="53">
        <v>31</v>
      </c>
      <c r="J25" s="53">
        <v>94</v>
      </c>
      <c r="K25" s="53">
        <v>66</v>
      </c>
      <c r="L25" s="53">
        <v>630</v>
      </c>
      <c r="M25" s="53">
        <v>356</v>
      </c>
      <c r="N25" s="53">
        <v>599</v>
      </c>
      <c r="O25" s="53">
        <v>392</v>
      </c>
      <c r="P25" s="53">
        <v>126</v>
      </c>
      <c r="Q25" s="53">
        <v>193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8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2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3492</v>
      </c>
      <c r="D27" s="53">
        <f t="shared" si="1"/>
        <v>1541</v>
      </c>
      <c r="E27" s="53">
        <f t="shared" si="2"/>
        <v>1951</v>
      </c>
      <c r="F27" s="53">
        <v>12</v>
      </c>
      <c r="G27" s="53">
        <v>16</v>
      </c>
      <c r="H27" s="53">
        <v>78</v>
      </c>
      <c r="I27" s="53">
        <v>81</v>
      </c>
      <c r="J27" s="53">
        <v>504</v>
      </c>
      <c r="K27" s="53">
        <v>458</v>
      </c>
      <c r="L27" s="53">
        <v>549</v>
      </c>
      <c r="M27" s="53">
        <v>818</v>
      </c>
      <c r="N27" s="53">
        <v>336</v>
      </c>
      <c r="O27" s="53">
        <v>439</v>
      </c>
      <c r="P27" s="53">
        <v>62</v>
      </c>
      <c r="Q27" s="53">
        <v>139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303</v>
      </c>
      <c r="D28" s="53">
        <f t="shared" si="1"/>
        <v>231</v>
      </c>
      <c r="E28" s="53">
        <f t="shared" si="2"/>
        <v>72</v>
      </c>
      <c r="F28" s="53">
        <v>0</v>
      </c>
      <c r="G28" s="53">
        <v>0</v>
      </c>
      <c r="H28" s="53">
        <v>3</v>
      </c>
      <c r="I28" s="53">
        <v>2</v>
      </c>
      <c r="J28" s="53">
        <v>8</v>
      </c>
      <c r="K28" s="53">
        <v>9</v>
      </c>
      <c r="L28" s="53">
        <v>122</v>
      </c>
      <c r="M28" s="53">
        <v>35</v>
      </c>
      <c r="N28" s="53">
        <v>82</v>
      </c>
      <c r="O28" s="53">
        <v>21</v>
      </c>
      <c r="P28" s="53">
        <v>16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8886</v>
      </c>
      <c r="D29" s="53">
        <f t="shared" si="1"/>
        <v>3961</v>
      </c>
      <c r="E29" s="53">
        <f t="shared" si="2"/>
        <v>4925</v>
      </c>
      <c r="F29" s="53">
        <v>47</v>
      </c>
      <c r="G29" s="53">
        <v>58</v>
      </c>
      <c r="H29" s="53">
        <v>310</v>
      </c>
      <c r="I29" s="53">
        <v>290</v>
      </c>
      <c r="J29" s="53">
        <v>979</v>
      </c>
      <c r="K29" s="53">
        <v>859</v>
      </c>
      <c r="L29" s="53">
        <v>1468</v>
      </c>
      <c r="M29" s="53">
        <v>1977</v>
      </c>
      <c r="N29" s="53">
        <v>878</v>
      </c>
      <c r="O29" s="53">
        <v>1065</v>
      </c>
      <c r="P29" s="53">
        <v>279</v>
      </c>
      <c r="Q29" s="53">
        <v>676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4934</v>
      </c>
      <c r="D30" s="53">
        <f t="shared" si="1"/>
        <v>2046</v>
      </c>
      <c r="E30" s="53">
        <f t="shared" si="2"/>
        <v>2888</v>
      </c>
      <c r="F30" s="53">
        <v>46</v>
      </c>
      <c r="G30" s="53">
        <v>48</v>
      </c>
      <c r="H30" s="53">
        <v>230</v>
      </c>
      <c r="I30" s="53">
        <v>213</v>
      </c>
      <c r="J30" s="53">
        <v>720</v>
      </c>
      <c r="K30" s="53">
        <v>693</v>
      </c>
      <c r="L30" s="53">
        <v>639</v>
      </c>
      <c r="M30" s="53">
        <v>1408</v>
      </c>
      <c r="N30" s="53">
        <v>342</v>
      </c>
      <c r="O30" s="53">
        <v>403</v>
      </c>
      <c r="P30" s="53">
        <v>69</v>
      </c>
      <c r="Q30" s="53">
        <v>123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9091</v>
      </c>
      <c r="D31" s="53">
        <f t="shared" si="1"/>
        <v>4138</v>
      </c>
      <c r="E31" s="53">
        <f t="shared" si="2"/>
        <v>4953</v>
      </c>
      <c r="F31" s="53">
        <v>51</v>
      </c>
      <c r="G31" s="53">
        <v>58</v>
      </c>
      <c r="H31" s="53">
        <v>290</v>
      </c>
      <c r="I31" s="53">
        <v>254</v>
      </c>
      <c r="J31" s="53">
        <v>1010</v>
      </c>
      <c r="K31" s="53">
        <v>1000</v>
      </c>
      <c r="L31" s="53">
        <v>1586</v>
      </c>
      <c r="M31" s="53">
        <v>1999</v>
      </c>
      <c r="N31" s="53">
        <v>934</v>
      </c>
      <c r="O31" s="53">
        <v>1067</v>
      </c>
      <c r="P31" s="53">
        <v>267</v>
      </c>
      <c r="Q31" s="53">
        <v>575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5309</v>
      </c>
      <c r="D32" s="53">
        <f t="shared" si="1"/>
        <v>2327</v>
      </c>
      <c r="E32" s="53">
        <f t="shared" si="2"/>
        <v>2982</v>
      </c>
      <c r="F32" s="53">
        <v>12</v>
      </c>
      <c r="G32" s="53">
        <v>11</v>
      </c>
      <c r="H32" s="53">
        <v>130</v>
      </c>
      <c r="I32" s="53">
        <v>138</v>
      </c>
      <c r="J32" s="53">
        <v>709</v>
      </c>
      <c r="K32" s="53">
        <v>632</v>
      </c>
      <c r="L32" s="53">
        <v>771</v>
      </c>
      <c r="M32" s="53">
        <v>1255</v>
      </c>
      <c r="N32" s="53">
        <v>542</v>
      </c>
      <c r="O32" s="53">
        <v>710</v>
      </c>
      <c r="P32" s="53">
        <v>163</v>
      </c>
      <c r="Q32" s="53">
        <v>236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20562</v>
      </c>
      <c r="D33" s="53">
        <f t="shared" si="1"/>
        <v>9275</v>
      </c>
      <c r="E33" s="53">
        <f t="shared" si="2"/>
        <v>11287</v>
      </c>
      <c r="F33" s="53">
        <v>2</v>
      </c>
      <c r="G33" s="53">
        <v>1</v>
      </c>
      <c r="H33" s="53">
        <v>24</v>
      </c>
      <c r="I33" s="53">
        <v>37</v>
      </c>
      <c r="J33" s="53">
        <v>1789</v>
      </c>
      <c r="K33" s="53">
        <v>1620</v>
      </c>
      <c r="L33" s="53">
        <v>3922</v>
      </c>
      <c r="M33" s="53">
        <v>3462</v>
      </c>
      <c r="N33" s="53">
        <v>2309</v>
      </c>
      <c r="O33" s="53">
        <v>2845</v>
      </c>
      <c r="P33" s="53">
        <v>1229</v>
      </c>
      <c r="Q33" s="53">
        <v>3322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8378</v>
      </c>
      <c r="D34" s="53">
        <f t="shared" si="1"/>
        <v>3668</v>
      </c>
      <c r="E34" s="53">
        <f t="shared" si="2"/>
        <v>4710</v>
      </c>
      <c r="F34" s="53">
        <v>1</v>
      </c>
      <c r="G34" s="53">
        <v>0</v>
      </c>
      <c r="H34" s="53">
        <v>17</v>
      </c>
      <c r="I34" s="53">
        <v>13</v>
      </c>
      <c r="J34" s="53">
        <v>718</v>
      </c>
      <c r="K34" s="53">
        <v>683</v>
      </c>
      <c r="L34" s="53">
        <v>1721</v>
      </c>
      <c r="M34" s="53">
        <v>1505</v>
      </c>
      <c r="N34" s="53">
        <v>802</v>
      </c>
      <c r="O34" s="53">
        <v>1106</v>
      </c>
      <c r="P34" s="53">
        <v>409</v>
      </c>
      <c r="Q34" s="53">
        <v>1403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39475</v>
      </c>
      <c r="D35" s="53">
        <f t="shared" si="1"/>
        <v>18138</v>
      </c>
      <c r="E35" s="53">
        <f t="shared" si="2"/>
        <v>21337</v>
      </c>
      <c r="F35" s="53">
        <v>115</v>
      </c>
      <c r="G35" s="53">
        <v>96</v>
      </c>
      <c r="H35" s="53">
        <v>617</v>
      </c>
      <c r="I35" s="53">
        <v>588</v>
      </c>
      <c r="J35" s="53">
        <v>3174</v>
      </c>
      <c r="K35" s="53">
        <v>3008</v>
      </c>
      <c r="L35" s="53">
        <v>6643</v>
      </c>
      <c r="M35" s="53">
        <v>6483</v>
      </c>
      <c r="N35" s="53">
        <v>5086</v>
      </c>
      <c r="O35" s="53">
        <v>5682</v>
      </c>
      <c r="P35" s="53">
        <v>2503</v>
      </c>
      <c r="Q35" s="53">
        <v>5480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2198</v>
      </c>
      <c r="D36" s="53">
        <f t="shared" si="1"/>
        <v>957</v>
      </c>
      <c r="E36" s="53">
        <f t="shared" si="2"/>
        <v>1241</v>
      </c>
      <c r="F36" s="53">
        <v>0</v>
      </c>
      <c r="G36" s="53">
        <v>0</v>
      </c>
      <c r="H36" s="53">
        <v>5</v>
      </c>
      <c r="I36" s="53">
        <v>2</v>
      </c>
      <c r="J36" s="53">
        <v>192</v>
      </c>
      <c r="K36" s="53">
        <v>146</v>
      </c>
      <c r="L36" s="53">
        <v>426</v>
      </c>
      <c r="M36" s="53">
        <v>384</v>
      </c>
      <c r="N36" s="53">
        <v>216</v>
      </c>
      <c r="O36" s="53">
        <v>347</v>
      </c>
      <c r="P36" s="53">
        <v>118</v>
      </c>
      <c r="Q36" s="53">
        <v>362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413</v>
      </c>
      <c r="D37" s="53">
        <f t="shared" si="1"/>
        <v>208</v>
      </c>
      <c r="E37" s="53">
        <f t="shared" si="2"/>
        <v>205</v>
      </c>
      <c r="F37" s="53">
        <v>0</v>
      </c>
      <c r="G37" s="53">
        <v>0</v>
      </c>
      <c r="H37" s="53">
        <v>1</v>
      </c>
      <c r="I37" s="53">
        <v>0</v>
      </c>
      <c r="J37" s="53">
        <v>40</v>
      </c>
      <c r="K37" s="53">
        <v>29</v>
      </c>
      <c r="L37" s="53">
        <v>99</v>
      </c>
      <c r="M37" s="53">
        <v>72</v>
      </c>
      <c r="N37" s="53">
        <v>48</v>
      </c>
      <c r="O37" s="53">
        <v>43</v>
      </c>
      <c r="P37" s="53">
        <v>20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4654</v>
      </c>
      <c r="D38" s="53">
        <f t="shared" si="1"/>
        <v>2173</v>
      </c>
      <c r="E38" s="53">
        <f t="shared" si="2"/>
        <v>2481</v>
      </c>
      <c r="F38" s="53">
        <v>8</v>
      </c>
      <c r="G38" s="53">
        <v>9</v>
      </c>
      <c r="H38" s="53">
        <v>33</v>
      </c>
      <c r="I38" s="53">
        <v>43</v>
      </c>
      <c r="J38" s="53">
        <v>315</v>
      </c>
      <c r="K38" s="53">
        <v>286</v>
      </c>
      <c r="L38" s="53">
        <v>709</v>
      </c>
      <c r="M38" s="53">
        <v>567</v>
      </c>
      <c r="N38" s="53">
        <v>677</v>
      </c>
      <c r="O38" s="53">
        <v>777</v>
      </c>
      <c r="P38" s="53">
        <v>431</v>
      </c>
      <c r="Q38" s="53">
        <v>799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25602</v>
      </c>
      <c r="D39" s="53">
        <f t="shared" si="1"/>
        <v>11302</v>
      </c>
      <c r="E39" s="53">
        <f t="shared" si="2"/>
        <v>14300</v>
      </c>
      <c r="F39" s="53">
        <v>107</v>
      </c>
      <c r="G39" s="53">
        <v>117</v>
      </c>
      <c r="H39" s="53">
        <v>605</v>
      </c>
      <c r="I39" s="53">
        <v>562</v>
      </c>
      <c r="J39" s="53">
        <v>2135</v>
      </c>
      <c r="K39" s="53">
        <v>1949</v>
      </c>
      <c r="L39" s="53">
        <v>4600</v>
      </c>
      <c r="M39" s="53">
        <v>4780</v>
      </c>
      <c r="N39" s="53">
        <v>2568</v>
      </c>
      <c r="O39" s="53">
        <v>3400</v>
      </c>
      <c r="P39" s="53">
        <v>1287</v>
      </c>
      <c r="Q39" s="53">
        <v>3492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16390</v>
      </c>
      <c r="D40" s="53">
        <f t="shared" si="1"/>
        <v>7092</v>
      </c>
      <c r="E40" s="53">
        <f t="shared" si="2"/>
        <v>9298</v>
      </c>
      <c r="F40" s="53">
        <v>104</v>
      </c>
      <c r="G40" s="53">
        <v>85</v>
      </c>
      <c r="H40" s="53">
        <v>462</v>
      </c>
      <c r="I40" s="53">
        <v>449</v>
      </c>
      <c r="J40" s="53">
        <v>1531</v>
      </c>
      <c r="K40" s="53">
        <v>1392</v>
      </c>
      <c r="L40" s="53">
        <v>2699</v>
      </c>
      <c r="M40" s="53">
        <v>3303</v>
      </c>
      <c r="N40" s="53">
        <v>1582</v>
      </c>
      <c r="O40" s="53">
        <v>2097</v>
      </c>
      <c r="P40" s="53">
        <v>714</v>
      </c>
      <c r="Q40" s="53">
        <v>1972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17224</v>
      </c>
      <c r="D41" s="53">
        <f t="shared" si="1"/>
        <v>8128</v>
      </c>
      <c r="E41" s="53">
        <f t="shared" si="2"/>
        <v>9096</v>
      </c>
      <c r="F41" s="53">
        <v>37</v>
      </c>
      <c r="G41" s="53">
        <v>43</v>
      </c>
      <c r="H41" s="53">
        <v>290</v>
      </c>
      <c r="I41" s="53">
        <v>235</v>
      </c>
      <c r="J41" s="53">
        <v>1349</v>
      </c>
      <c r="K41" s="53">
        <v>1273</v>
      </c>
      <c r="L41" s="53">
        <v>3160</v>
      </c>
      <c r="M41" s="53">
        <v>2782</v>
      </c>
      <c r="N41" s="53">
        <v>2237</v>
      </c>
      <c r="O41" s="53">
        <v>2450</v>
      </c>
      <c r="P41" s="53">
        <v>1055</v>
      </c>
      <c r="Q41" s="53">
        <v>2313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8474</v>
      </c>
      <c r="D42" s="53">
        <f t="shared" si="1"/>
        <v>4028</v>
      </c>
      <c r="E42" s="53">
        <f t="shared" si="2"/>
        <v>4446</v>
      </c>
      <c r="F42" s="53">
        <v>23</v>
      </c>
      <c r="G42" s="53">
        <v>23</v>
      </c>
      <c r="H42" s="53">
        <v>105</v>
      </c>
      <c r="I42" s="53">
        <v>118</v>
      </c>
      <c r="J42" s="53">
        <v>701</v>
      </c>
      <c r="K42" s="53">
        <v>654</v>
      </c>
      <c r="L42" s="53">
        <v>1566</v>
      </c>
      <c r="M42" s="53">
        <v>1266</v>
      </c>
      <c r="N42" s="53">
        <v>1130</v>
      </c>
      <c r="O42" s="53">
        <v>1191</v>
      </c>
      <c r="P42" s="53">
        <v>503</v>
      </c>
      <c r="Q42" s="53">
        <v>1194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252477</v>
      </c>
      <c r="D43" s="52">
        <f>SUM(D20:D42)-D21-D23-D26-D37</f>
        <v>115315</v>
      </c>
      <c r="E43" s="52">
        <f>SUM(E20:E42)-E21-E23-E26-E37</f>
        <v>137162</v>
      </c>
      <c r="F43" s="52">
        <f t="shared" ref="F43:Q43" si="4">SUM(F20:F42)-F21-F23-F26-F37</f>
        <v>847</v>
      </c>
      <c r="G43" s="52">
        <f t="shared" si="4"/>
        <v>851</v>
      </c>
      <c r="H43" s="52">
        <f t="shared" si="4"/>
        <v>4270</v>
      </c>
      <c r="I43" s="52">
        <f t="shared" si="4"/>
        <v>4103</v>
      </c>
      <c r="J43" s="52">
        <f t="shared" si="4"/>
        <v>21738</v>
      </c>
      <c r="K43" s="52">
        <f t="shared" si="4"/>
        <v>20336</v>
      </c>
      <c r="L43" s="52">
        <f t="shared" si="4"/>
        <v>44680</v>
      </c>
      <c r="M43" s="52">
        <f t="shared" si="4"/>
        <v>46616</v>
      </c>
      <c r="N43" s="52">
        <f t="shared" si="4"/>
        <v>30790</v>
      </c>
      <c r="O43" s="52">
        <f t="shared" si="4"/>
        <v>35423</v>
      </c>
      <c r="P43" s="52">
        <f t="shared" si="4"/>
        <v>12990</v>
      </c>
      <c r="Q43" s="52">
        <f t="shared" si="4"/>
        <v>29833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3" t="s">
        <v>108</v>
      </c>
      <c r="F45" s="73"/>
      <c r="G45" s="73"/>
      <c r="H45" s="73"/>
      <c r="I45" s="73"/>
    </row>
    <row r="46" spans="1:17" s="35" customFormat="1" ht="13.5" customHeight="1">
      <c r="D46" s="36" t="s">
        <v>44</v>
      </c>
      <c r="E46" s="72" t="s">
        <v>45</v>
      </c>
      <c r="F46" s="72"/>
      <c r="G46" s="72"/>
      <c r="H46" s="72"/>
      <c r="I46" s="72"/>
    </row>
    <row r="47" spans="1:17" s="35" customFormat="1" ht="22.5" customHeight="1">
      <c r="A47" s="12" t="s">
        <v>46</v>
      </c>
    </row>
    <row r="48" spans="1:17" s="35" customFormat="1" ht="21" customHeight="1">
      <c r="A48" s="73" t="s">
        <v>43</v>
      </c>
      <c r="B48" s="73"/>
      <c r="C48" s="73"/>
      <c r="E48" s="73" t="s">
        <v>108</v>
      </c>
      <c r="F48" s="73"/>
      <c r="G48" s="73"/>
      <c r="H48" s="73"/>
      <c r="I48" s="73"/>
    </row>
    <row r="49" spans="1:13" s="36" customFormat="1" ht="12">
      <c r="A49" s="72" t="s">
        <v>47</v>
      </c>
      <c r="B49" s="72"/>
      <c r="C49" s="72"/>
      <c r="D49" s="36" t="s">
        <v>44</v>
      </c>
      <c r="E49" s="72" t="s">
        <v>45</v>
      </c>
      <c r="F49" s="72"/>
      <c r="G49" s="72"/>
      <c r="H49" s="72"/>
      <c r="I49" s="7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2025-06-01T08:57:27Z</dcterms:modified>
</cp:coreProperties>
</file>