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4519"/>
</workbook>
</file>

<file path=xl/calcChain.xml><?xml version="1.0" encoding="utf-8"?>
<calcChain xmlns="http://schemas.openxmlformats.org/spreadsheetml/2006/main"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H47" i="4"/>
  <c r="I47"/>
  <c r="J47"/>
  <c r="K47"/>
  <c r="L47"/>
  <c r="M47"/>
  <c r="N47"/>
  <c r="O47"/>
  <c r="P47"/>
  <c r="Q47"/>
  <c r="R47"/>
  <c r="G47"/>
  <c r="H48"/>
  <c r="I48"/>
  <c r="J48"/>
  <c r="K48"/>
  <c r="L48"/>
  <c r="M48"/>
  <c r="N48"/>
  <c r="O48"/>
  <c r="P48"/>
  <c r="Q48"/>
  <c r="R48"/>
  <c r="G48"/>
  <c r="H47" i="2"/>
  <c r="I47"/>
  <c r="J47"/>
  <c r="K47"/>
  <c r="L47"/>
  <c r="M47"/>
  <c r="N47"/>
  <c r="O47"/>
  <c r="P47"/>
  <c r="Q47"/>
  <c r="R47"/>
  <c r="G47"/>
  <c r="H48"/>
  <c r="I48"/>
  <c r="J48"/>
  <c r="K48"/>
  <c r="L48"/>
  <c r="M48"/>
  <c r="N48"/>
  <c r="O48"/>
  <c r="P48"/>
  <c r="Q48"/>
  <c r="R48"/>
  <c r="G48"/>
  <c r="G45" i="4"/>
  <c r="H45"/>
  <c r="I45"/>
  <c r="J45"/>
  <c r="K45"/>
  <c r="L45"/>
  <c r="M45"/>
  <c r="N45"/>
  <c r="O45"/>
  <c r="P45"/>
  <c r="Q45"/>
  <c r="R45"/>
  <c r="E48" l="1"/>
  <c r="E48" i="2"/>
  <c r="Q48" i="3"/>
  <c r="O48"/>
  <c r="M48"/>
  <c r="K48"/>
  <c r="I48"/>
  <c r="R48"/>
  <c r="P48"/>
  <c r="N48"/>
  <c r="L48"/>
  <c r="J48"/>
  <c r="H48"/>
  <c r="F48" i="2"/>
  <c r="F48" i="4"/>
  <c r="G48" i="3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D48" l="1"/>
  <c r="D48" i="2"/>
  <c r="M20" i="4"/>
  <c r="N20"/>
  <c r="M20" i="2"/>
  <c r="N20"/>
  <c r="N43" i="3"/>
  <c r="M43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M21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N46" i="2"/>
  <c r="N44" s="1"/>
  <c r="M46"/>
  <c r="N20" i="3" l="1"/>
  <c r="M44" i="2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3" l="1"/>
  <c r="M47"/>
  <c r="N46" i="4"/>
  <c r="M46"/>
  <c r="N45" i="3"/>
  <c r="M45"/>
  <c r="M43" i="5"/>
  <c r="L43"/>
  <c r="L43" i="7"/>
  <c r="M43"/>
  <c r="L43" i="6"/>
  <c r="M43"/>
  <c r="E45" i="2"/>
  <c r="E45" i="4"/>
  <c r="G21" i="3"/>
  <c r="H21"/>
  <c r="I21"/>
  <c r="J21"/>
  <c r="K21"/>
  <c r="L21"/>
  <c r="O21"/>
  <c r="P21"/>
  <c r="Q21"/>
  <c r="R21"/>
  <c r="G22"/>
  <c r="H22"/>
  <c r="I22"/>
  <c r="J22"/>
  <c r="K22"/>
  <c r="L22"/>
  <c r="O22"/>
  <c r="P22"/>
  <c r="Q22"/>
  <c r="R22"/>
  <c r="G23"/>
  <c r="H23"/>
  <c r="I23"/>
  <c r="J23"/>
  <c r="K23"/>
  <c r="L23"/>
  <c r="O23"/>
  <c r="P23"/>
  <c r="Q23"/>
  <c r="R23"/>
  <c r="G24"/>
  <c r="H24"/>
  <c r="I24"/>
  <c r="J24"/>
  <c r="K24"/>
  <c r="L24"/>
  <c r="O24"/>
  <c r="P24"/>
  <c r="Q24"/>
  <c r="R24"/>
  <c r="G25"/>
  <c r="H25"/>
  <c r="I25"/>
  <c r="J25"/>
  <c r="K25"/>
  <c r="L25"/>
  <c r="O25"/>
  <c r="P25"/>
  <c r="Q25"/>
  <c r="R25"/>
  <c r="G26"/>
  <c r="H26"/>
  <c r="I26"/>
  <c r="J26"/>
  <c r="K26"/>
  <c r="L26"/>
  <c r="O26"/>
  <c r="P26"/>
  <c r="Q26"/>
  <c r="R26"/>
  <c r="G27"/>
  <c r="H27"/>
  <c r="I27"/>
  <c r="J27"/>
  <c r="K27"/>
  <c r="L27"/>
  <c r="O27"/>
  <c r="P27"/>
  <c r="Q27"/>
  <c r="R27"/>
  <c r="G28"/>
  <c r="H28"/>
  <c r="I28"/>
  <c r="J28"/>
  <c r="K28"/>
  <c r="L28"/>
  <c r="O28"/>
  <c r="P28"/>
  <c r="Q28"/>
  <c r="R28"/>
  <c r="G29"/>
  <c r="H29"/>
  <c r="I29"/>
  <c r="J29"/>
  <c r="K29"/>
  <c r="L29"/>
  <c r="O29"/>
  <c r="P29"/>
  <c r="Q29"/>
  <c r="R29"/>
  <c r="G30"/>
  <c r="H30"/>
  <c r="I30"/>
  <c r="J30"/>
  <c r="K30"/>
  <c r="L30"/>
  <c r="O30"/>
  <c r="P30"/>
  <c r="Q30"/>
  <c r="R30"/>
  <c r="G31"/>
  <c r="H31"/>
  <c r="I31"/>
  <c r="J31"/>
  <c r="K31"/>
  <c r="L31"/>
  <c r="O31"/>
  <c r="P31"/>
  <c r="Q31"/>
  <c r="R31"/>
  <c r="G32"/>
  <c r="H32"/>
  <c r="I32"/>
  <c r="J32"/>
  <c r="K32"/>
  <c r="L32"/>
  <c r="O32"/>
  <c r="P32"/>
  <c r="Q32"/>
  <c r="R32"/>
  <c r="G33"/>
  <c r="H33"/>
  <c r="I33"/>
  <c r="J33"/>
  <c r="K33"/>
  <c r="L33"/>
  <c r="O33"/>
  <c r="P33"/>
  <c r="Q33"/>
  <c r="R33"/>
  <c r="G34"/>
  <c r="H34"/>
  <c r="I34"/>
  <c r="J34"/>
  <c r="K34"/>
  <c r="L34"/>
  <c r="O34"/>
  <c r="P34"/>
  <c r="Q34"/>
  <c r="R34"/>
  <c r="G35"/>
  <c r="H35"/>
  <c r="I35"/>
  <c r="J35"/>
  <c r="K35"/>
  <c r="L35"/>
  <c r="O35"/>
  <c r="P35"/>
  <c r="Q35"/>
  <c r="R35"/>
  <c r="G36"/>
  <c r="H36"/>
  <c r="I36"/>
  <c r="J36"/>
  <c r="K36"/>
  <c r="L36"/>
  <c r="O36"/>
  <c r="P36"/>
  <c r="Q36"/>
  <c r="R36"/>
  <c r="G37"/>
  <c r="H37"/>
  <c r="I37"/>
  <c r="J37"/>
  <c r="K37"/>
  <c r="L37"/>
  <c r="O37"/>
  <c r="P37"/>
  <c r="Q37"/>
  <c r="R37"/>
  <c r="G38"/>
  <c r="H38"/>
  <c r="I38"/>
  <c r="J38"/>
  <c r="K38"/>
  <c r="L38"/>
  <c r="O38"/>
  <c r="P38"/>
  <c r="Q38"/>
  <c r="R38"/>
  <c r="G39"/>
  <c r="H39"/>
  <c r="I39"/>
  <c r="J39"/>
  <c r="K39"/>
  <c r="L39"/>
  <c r="O39"/>
  <c r="P39"/>
  <c r="Q39"/>
  <c r="R39"/>
  <c r="G40"/>
  <c r="H40"/>
  <c r="I40"/>
  <c r="J40"/>
  <c r="K40"/>
  <c r="L40"/>
  <c r="O40"/>
  <c r="P40"/>
  <c r="Q40"/>
  <c r="R40"/>
  <c r="G41"/>
  <c r="H41"/>
  <c r="I41"/>
  <c r="J41"/>
  <c r="K41"/>
  <c r="L41"/>
  <c r="O41"/>
  <c r="P41"/>
  <c r="Q41"/>
  <c r="R41"/>
  <c r="G42"/>
  <c r="H42"/>
  <c r="I42"/>
  <c r="J42"/>
  <c r="K42"/>
  <c r="L42"/>
  <c r="O42"/>
  <c r="P42"/>
  <c r="Q42"/>
  <c r="R42"/>
  <c r="G43"/>
  <c r="H43"/>
  <c r="I43"/>
  <c r="J43"/>
  <c r="K43"/>
  <c r="L43"/>
  <c r="O43"/>
  <c r="P43"/>
  <c r="Q43"/>
  <c r="R43"/>
  <c r="L45"/>
  <c r="F43" i="7"/>
  <c r="G43"/>
  <c r="H43"/>
  <c r="I43"/>
  <c r="J43"/>
  <c r="K43"/>
  <c r="N43"/>
  <c r="O43"/>
  <c r="P43"/>
  <c r="Q43"/>
  <c r="G46" i="2"/>
  <c r="H46"/>
  <c r="I46"/>
  <c r="J46"/>
  <c r="K46"/>
  <c r="L46"/>
  <c r="O46"/>
  <c r="P46"/>
  <c r="Q46"/>
  <c r="R46"/>
  <c r="G46" i="4"/>
  <c r="H46"/>
  <c r="I46"/>
  <c r="J46"/>
  <c r="K46"/>
  <c r="L46"/>
  <c r="O46"/>
  <c r="P46"/>
  <c r="Q46"/>
  <c r="R46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6" i="3" l="1"/>
  <c r="N44" s="1"/>
  <c r="N44" i="4"/>
  <c r="Q44"/>
  <c r="O44"/>
  <c r="K44"/>
  <c r="I44"/>
  <c r="G44"/>
  <c r="M46" i="3"/>
  <c r="M44" s="1"/>
  <c r="M44" i="4"/>
  <c r="R44"/>
  <c r="P44"/>
  <c r="L44"/>
  <c r="J44"/>
  <c r="H44"/>
  <c r="I20" i="3"/>
  <c r="F20" i="4"/>
  <c r="E20"/>
  <c r="E20" i="2"/>
  <c r="F20"/>
  <c r="F47" i="4"/>
  <c r="F46"/>
  <c r="F46" i="2"/>
  <c r="E47"/>
  <c r="H44"/>
  <c r="H45" i="3"/>
  <c r="F45" i="4"/>
  <c r="D45" s="1"/>
  <c r="E47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E30"/>
  <c r="E29"/>
  <c r="E28"/>
  <c r="E27"/>
  <c r="D27" s="1"/>
  <c r="E26"/>
  <c r="E25"/>
  <c r="E24"/>
  <c r="E23"/>
  <c r="E22"/>
  <c r="E21"/>
  <c r="P44" i="2"/>
  <c r="L44"/>
  <c r="J44"/>
  <c r="Q44"/>
  <c r="O44"/>
  <c r="K44"/>
  <c r="I44"/>
  <c r="G4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7"/>
  <c r="J43" i="5"/>
  <c r="F43"/>
  <c r="D35" i="4"/>
  <c r="D32"/>
  <c r="D31"/>
  <c r="N43" i="5"/>
  <c r="H43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D22" i="3" l="1"/>
  <c r="D21"/>
  <c r="D31"/>
  <c r="D29"/>
  <c r="D28"/>
  <c r="C30" i="5"/>
  <c r="D47" i="2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<sst xmlns="http://schemas.openxmlformats.org/spreadsheetml/2006/main" count="570" uniqueCount="127">
  <si>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</si>
  <si>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</si>
  <si>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</si>
  <si>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</si>
  <si>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</si>
  <si>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</si>
  <si>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</si>
  <si>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</si>
  <si>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</si>
  <si>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</si>
  <si>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</si>
  <si>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</si>
  <si>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</si>
  <si>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</si>
  <si>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</si>
  <si>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</si>
  <si>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</si>
  <si>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</si>
  <si>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</si>
  <si>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</si>
  <si>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</si>
  <si>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</si>
  <si>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</si>
  <si>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</si>
  <si>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</si>
  <si>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</si>
  <si>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</si>
  <si>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</si>
  <si>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</si>
  <si>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</si>
  <si>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</si>
  <si>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</si>
  <si>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</si>
  <si>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</si>
  <si>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</si>
  <si>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</si>
  <si>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</si>
  <si>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</si>
  <si>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</si>
  <si>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</si>
  <si>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</si>
  <si>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</si>
  <si>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</si>
  <si>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</si>
  <si>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</si>
  <si>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</si>
  <si>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</si>
  <si>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</si>
  <si>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</si>
  <si>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</si>
  <si>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</si>
  <si>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</si>
  <si>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</si>
  <si>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</si>
  <si>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</si>
  <si>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</si>
  <si>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</si>
  <si>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</si>
  <si>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</si>
  <si>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</si>
  <si>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</si>
  <si>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</si>
  <si>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</si>
  <si>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</si>
  <si>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</si>
  <si>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</si>
  <si>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</si>
  <si>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</si>
  <si>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</si>
  <si>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</si>
  <si>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</si>
  <si>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</si>
  <si>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</si>
  <si>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</si>
  <si>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</si>
  <si>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</si>
  <si>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</si>
  <si>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</si>
  <si>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</si>
  <si>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</si>
  <si>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</si>
  <si>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</si>
  <si>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</si>
  <si>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</si>
  <si>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</si>
  <si>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</si>
  <si>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</si>
  <si>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</si>
  <si>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</si>
  <si>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</si>
  <si>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</si>
  <si>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</si>
  <si>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</si>
  <si>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</si>
  <si>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</si>
  <si>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</si>
  <si>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</si>
  <si>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</si>
  <si>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</si>
  <si>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</si>
  <si>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</si>
  <si>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</si>
  <si>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</si>
  <si>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</si>
  <si>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</si>
  <si>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</si>
  <si>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</si>
  <si>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</si>
  <si>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</si>
  <si>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</si>
  <si>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</si>
  <si>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</si>
  <si>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</si>
  <si>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</si>
  <si>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</si>
  <si>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</si>
  <si>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</si>
  <si>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</si>
  <si>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</si>
  <si>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</si>
  <si>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</si>
  <si>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</si>
  <si>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</si>
  <si>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</si>
  <si>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2024  года</t>
  </si>
  <si>
    <t>01 декабря</t>
  </si>
  <si>
    <t>01 декабря 2024 года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</si>
</sst>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1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1" fontId="23" fillId="27" borderId="10" xfId="0" applyNumberFormat="1" applyFont="1" applyFill="1" applyBorder="1" applyAlignment="1">
      <alignment vertical="center"/>
    </xf>
    <xf numFmtId="3" fontId="27" fillId="27" borderId="10" xfId="0" applyNumberFormat="1" applyFont="1" applyFill="1" applyBorder="1" applyAlignment="1">
      <alignment vertical="center"/>
    </xf>
    <xf numFmtId="3" fontId="28" fillId="27" borderId="10" xfId="0" applyNumberFormat="1" applyFont="1" applyFill="1" applyBorder="1" applyAlignment="1">
      <alignment vertical="center"/>
    </xf>
    <xf numFmtId="1" fontId="23" fillId="29" borderId="10" xfId="0" applyNumberFormat="1" applyFont="1" applyFill="1" applyBorder="1" applyAlignment="1">
      <alignment vertical="center"/>
    </xf>
    <xf numFmtId="3" fontId="27" fillId="29" borderId="10" xfId="0" applyNumberFormat="1" applyFont="1" applyFill="1" applyBorder="1" applyAlignment="1">
      <alignment vertical="center"/>
    </xf>
    <xf numFmtId="3" fontId="28" fillId="29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/>
    <xf numFmtId="0" fontId="28" fillId="0" borderId="10" xfId="0" applyFont="1" applyFill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27" borderId="11" xfId="0" applyNumberFormat="1" applyFont="1" applyFill="1" applyBorder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0" zoomScaleNormal="60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18" s="9" customFormat="1" ht="39" customHeight="1">
      <c r="A9" s="73" t="s">
        <v>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18" s="9" customFormat="1" ht="20.25">
      <c r="F10" s="10" t="s">
        <v>7</v>
      </c>
      <c r="G10" s="82" t="s">
        <v>126</v>
      </c>
      <c r="H10" s="82"/>
      <c r="I10" s="82"/>
      <c r="J10" s="82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4" t="s">
        <v>70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8" s="13" customFormat="1" ht="15.75">
      <c r="D13" s="75" t="s">
        <v>8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6" t="s">
        <v>9</v>
      </c>
      <c r="B15" s="98" t="s">
        <v>48</v>
      </c>
      <c r="C15" s="76" t="s">
        <v>10</v>
      </c>
      <c r="D15" s="76" t="s">
        <v>11</v>
      </c>
      <c r="E15" s="91" t="s">
        <v>12</v>
      </c>
      <c r="F15" s="92"/>
      <c r="G15" s="79" t="s">
        <v>13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1"/>
    </row>
    <row r="16" spans="1:18" s="14" customFormat="1" ht="35.25" customHeight="1">
      <c r="A16" s="77"/>
      <c r="B16" s="99"/>
      <c r="C16" s="77"/>
      <c r="D16" s="77"/>
      <c r="E16" s="93"/>
      <c r="F16" s="94"/>
      <c r="G16" s="83" t="s">
        <v>14</v>
      </c>
      <c r="H16" s="84"/>
      <c r="I16" s="84"/>
      <c r="J16" s="84"/>
      <c r="K16" s="84"/>
      <c r="L16" s="85"/>
      <c r="M16" s="83" t="s">
        <v>15</v>
      </c>
      <c r="N16" s="84"/>
      <c r="O16" s="84"/>
      <c r="P16" s="85"/>
      <c r="Q16" s="70" t="s">
        <v>16</v>
      </c>
      <c r="R16" s="71"/>
    </row>
    <row r="17" spans="1:22" s="14" customFormat="1" ht="31.5" customHeight="1">
      <c r="A17" s="77"/>
      <c r="B17" s="99"/>
      <c r="C17" s="77"/>
      <c r="D17" s="77"/>
      <c r="E17" s="95"/>
      <c r="F17" s="96"/>
      <c r="G17" s="70" t="s">
        <v>17</v>
      </c>
      <c r="H17" s="71"/>
      <c r="I17" s="70" t="s">
        <v>18</v>
      </c>
      <c r="J17" s="71"/>
      <c r="K17" s="70" t="s">
        <v>19</v>
      </c>
      <c r="L17" s="71"/>
      <c r="M17" s="86" t="s">
        <v>123</v>
      </c>
      <c r="N17" s="87" t="s">
        <v>113</v>
      </c>
      <c r="O17" s="86" t="s">
        <v>122</v>
      </c>
      <c r="P17" s="87" t="s">
        <v>113</v>
      </c>
      <c r="Q17" s="15" t="s">
        <v>114</v>
      </c>
      <c r="R17" s="15" t="s">
        <v>115</v>
      </c>
    </row>
    <row r="18" spans="1:22" s="14" customFormat="1">
      <c r="A18" s="78"/>
      <c r="B18" s="100"/>
      <c r="C18" s="78"/>
      <c r="D18" s="78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666697</v>
      </c>
      <c r="E20" s="21">
        <f>G20+I20+K20+O20+Q20+M20</f>
        <v>308087</v>
      </c>
      <c r="F20" s="21">
        <f>H20+J20+L20+P20+R20+N20</f>
        <v>358610</v>
      </c>
      <c r="G20" s="21">
        <f t="shared" ref="G20:R20" si="1">SUM(G21:G43)</f>
        <v>2435</v>
      </c>
      <c r="H20" s="21">
        <f t="shared" si="1"/>
        <v>2368</v>
      </c>
      <c r="I20" s="21">
        <f t="shared" si="1"/>
        <v>12172</v>
      </c>
      <c r="J20" s="21">
        <f t="shared" si="1"/>
        <v>11660</v>
      </c>
      <c r="K20" s="21">
        <f t="shared" si="1"/>
        <v>55529</v>
      </c>
      <c r="L20" s="21">
        <f t="shared" si="1"/>
        <v>52234</v>
      </c>
      <c r="M20" s="21">
        <f t="shared" si="1"/>
        <v>118468</v>
      </c>
      <c r="N20" s="21">
        <f t="shared" si="1"/>
        <v>121661</v>
      </c>
      <c r="O20" s="21">
        <f t="shared" si="1"/>
        <v>85266</v>
      </c>
      <c r="P20" s="21">
        <f t="shared" si="1"/>
        <v>95646</v>
      </c>
      <c r="Q20" s="21">
        <f t="shared" si="1"/>
        <v>34217</v>
      </c>
      <c r="R20" s="21">
        <f t="shared" si="1"/>
        <v>75041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1751</v>
      </c>
      <c r="E21" s="27">
        <f>G21+I21+K21+O21+Q21+M21</f>
        <v>470</v>
      </c>
      <c r="F21" s="27">
        <f>H21+J21+L21+P21+R21+N21</f>
        <v>1281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196</v>
      </c>
      <c r="N21" s="27">
        <f>'Прил.12 согаз'!N21+'Прил.12 альфа'!N21</f>
        <v>586</v>
      </c>
      <c r="O21" s="27">
        <f>'Прил.12 согаз'!O21+'Прил.12 альфа'!O21</f>
        <v>197</v>
      </c>
      <c r="P21" s="27">
        <f>'Прил.12 согаз'!P21+'Прил.12 альфа'!P21</f>
        <v>597</v>
      </c>
      <c r="Q21" s="27">
        <f>'Прил.12 согаз'!Q21+'Прил.12 альфа'!Q21</f>
        <v>77</v>
      </c>
      <c r="R21" s="27">
        <f>'Прил.12 согаз'!R21+'Прил.12 альфа'!R21</f>
        <v>98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72589</v>
      </c>
      <c r="E22" s="27">
        <f t="shared" ref="E22:E43" si="2">G22+I22+K22+O22+Q22+M22</f>
        <v>34163</v>
      </c>
      <c r="F22" s="27">
        <f t="shared" ref="F22:F43" si="3">H22+J22+L22+P22+R22+N22</f>
        <v>38426</v>
      </c>
      <c r="G22" s="27">
        <f>'Прил.12 согаз'!G22+'Прил.12 альфа'!G22</f>
        <v>221</v>
      </c>
      <c r="H22" s="27">
        <f>'Прил.12 согаз'!H22+'Прил.12 альфа'!H22</f>
        <v>211</v>
      </c>
      <c r="I22" s="27">
        <f>'Прил.12 согаз'!I22+'Прил.12 альфа'!I22</f>
        <v>1188</v>
      </c>
      <c r="J22" s="27">
        <f>'Прил.12 согаз'!J22+'Прил.12 альфа'!J22</f>
        <v>1153</v>
      </c>
      <c r="K22" s="27">
        <f>'Прил.12 согаз'!K22+'Прил.12 альфа'!K22</f>
        <v>6082</v>
      </c>
      <c r="L22" s="27">
        <f>'Прил.12 согаз'!L22+'Прил.12 альфа'!L22</f>
        <v>5689</v>
      </c>
      <c r="M22" s="27">
        <f>'Прил.12 согаз'!M22+'Прил.12 альфа'!M22</f>
        <v>13973</v>
      </c>
      <c r="N22" s="27">
        <f>'Прил.12 согаз'!N22+'Прил.12 альфа'!N22</f>
        <v>12635</v>
      </c>
      <c r="O22" s="27">
        <f>'Прил.12 согаз'!O22+'Прил.12 альфа'!O22</f>
        <v>9009</v>
      </c>
      <c r="P22" s="27">
        <f>'Прил.12 согаз'!P22+'Прил.12 альфа'!P22</f>
        <v>9953</v>
      </c>
      <c r="Q22" s="27">
        <f>'Прил.12 согаз'!Q22+'Прил.12 альфа'!Q22</f>
        <v>3690</v>
      </c>
      <c r="R22" s="27">
        <f>'Прил.12 согаз'!R22+'Прил.12 альфа'!R22</f>
        <v>8785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39818</v>
      </c>
      <c r="E23" s="27">
        <f t="shared" si="2"/>
        <v>17894</v>
      </c>
      <c r="F23" s="27">
        <f t="shared" si="3"/>
        <v>21924</v>
      </c>
      <c r="G23" s="27">
        <f>'Прил.12 согаз'!G23+'Прил.12 альфа'!G23</f>
        <v>134</v>
      </c>
      <c r="H23" s="27">
        <f>'Прил.12 согаз'!H23+'Прил.12 альфа'!H23</f>
        <v>108</v>
      </c>
      <c r="I23" s="27">
        <f>'Прил.12 согаз'!I23+'Прил.12 альфа'!I23</f>
        <v>689</v>
      </c>
      <c r="J23" s="27">
        <f>'Прил.12 согаз'!J23+'Прил.12 альфа'!J23</f>
        <v>699</v>
      </c>
      <c r="K23" s="27">
        <f>'Прил.12 согаз'!K23+'Прил.12 альфа'!K23</f>
        <v>3587</v>
      </c>
      <c r="L23" s="27">
        <f>'Прил.12 согаз'!L23+'Прил.12 альфа'!L23</f>
        <v>3261</v>
      </c>
      <c r="M23" s="27">
        <f>'Прил.12 согаз'!M23+'Прил.12 альфа'!M23</f>
        <v>5981</v>
      </c>
      <c r="N23" s="27">
        <f>'Прил.12 согаз'!N23+'Прил.12 альфа'!N23</f>
        <v>6135</v>
      </c>
      <c r="O23" s="27">
        <f>'Прил.12 согаз'!O23+'Прил.12 альфа'!O23</f>
        <v>4914</v>
      </c>
      <c r="P23" s="27">
        <f>'Прил.12 согаз'!P23+'Прил.12 альфа'!P23</f>
        <v>5852</v>
      </c>
      <c r="Q23" s="27">
        <f>'Прил.12 согаз'!Q23+'Прил.12 альфа'!Q23</f>
        <v>2589</v>
      </c>
      <c r="R23" s="27">
        <f>'Прил.12 согаз'!R23+'Прил.12 альфа'!R23</f>
        <v>5869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40621</v>
      </c>
      <c r="E24" s="27">
        <f t="shared" si="2"/>
        <v>19271</v>
      </c>
      <c r="F24" s="27">
        <f t="shared" si="3"/>
        <v>21350</v>
      </c>
      <c r="G24" s="27">
        <f>'Прил.12 согаз'!G24+'Прил.12 альфа'!G24</f>
        <v>100</v>
      </c>
      <c r="H24" s="27">
        <f>'Прил.12 согаз'!H24+'Прил.12 альфа'!H24</f>
        <v>123</v>
      </c>
      <c r="I24" s="27">
        <f>'Прил.12 согаз'!I24+'Прил.12 альфа'!I24</f>
        <v>716</v>
      </c>
      <c r="J24" s="27">
        <f>'Прил.12 согаз'!J24+'Прил.12 альфа'!J24</f>
        <v>684</v>
      </c>
      <c r="K24" s="27">
        <f>'Прил.12 согаз'!K24+'Прил.12 альфа'!K24</f>
        <v>3185</v>
      </c>
      <c r="L24" s="27">
        <f>'Прил.12 согаз'!L24+'Прил.12 альфа'!L24</f>
        <v>3101</v>
      </c>
      <c r="M24" s="27">
        <f>'Прил.12 согаз'!M24+'Прил.12 альфа'!M24</f>
        <v>7633</v>
      </c>
      <c r="N24" s="27">
        <f>'Прил.12 согаз'!N24+'Прил.12 альфа'!N24</f>
        <v>7012</v>
      </c>
      <c r="O24" s="27">
        <f>'Прил.12 согаз'!O24+'Прил.12 альфа'!O24</f>
        <v>5496</v>
      </c>
      <c r="P24" s="27">
        <f>'Прил.12 согаз'!P24+'Прил.12 альфа'!P24</f>
        <v>5865</v>
      </c>
      <c r="Q24" s="27">
        <f>'Прил.12 согаз'!Q24+'Прил.12 альфа'!Q24</f>
        <v>2141</v>
      </c>
      <c r="R24" s="27">
        <f>'Прил.12 согаз'!R24+'Прил.12 альфа'!R24</f>
        <v>4565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8711</v>
      </c>
      <c r="E25" s="27">
        <f t="shared" si="2"/>
        <v>4109</v>
      </c>
      <c r="F25" s="27">
        <f t="shared" si="3"/>
        <v>4602</v>
      </c>
      <c r="G25" s="27">
        <f>'Прил.12 согаз'!G25+'Прил.12 альфа'!G25</f>
        <v>28</v>
      </c>
      <c r="H25" s="27">
        <f>'Прил.12 согаз'!H25+'Прил.12 альфа'!H25</f>
        <v>25</v>
      </c>
      <c r="I25" s="27">
        <f>'Прил.12 согаз'!I25+'Прил.12 альфа'!I25</f>
        <v>112</v>
      </c>
      <c r="J25" s="27">
        <f>'Прил.12 согаз'!J25+'Прил.12 альфа'!J25</f>
        <v>133</v>
      </c>
      <c r="K25" s="27">
        <f>'Прил.12 согаз'!K25+'Прил.12 альфа'!K25</f>
        <v>707</v>
      </c>
      <c r="L25" s="27">
        <f>'Прил.12 согаз'!L25+'Прил.12 альфа'!L25</f>
        <v>666</v>
      </c>
      <c r="M25" s="27">
        <f>'Прил.12 согаз'!M25+'Прил.12 альфа'!M25</f>
        <v>1478</v>
      </c>
      <c r="N25" s="27">
        <f>'Прил.12 согаз'!N25+'Прил.12 альфа'!N25</f>
        <v>1227</v>
      </c>
      <c r="O25" s="27">
        <f>'Прил.12 согаз'!O25+'Прил.12 альфа'!O25</f>
        <v>1234</v>
      </c>
      <c r="P25" s="27">
        <f>'Прил.12 согаз'!P25+'Прил.12 альфа'!P25</f>
        <v>1312</v>
      </c>
      <c r="Q25" s="27">
        <f>'Прил.12 согаз'!Q25+'Прил.12 альфа'!Q25</f>
        <v>550</v>
      </c>
      <c r="R25" s="27">
        <f>'Прил.12 согаз'!R25+'Прил.12 альфа'!R25</f>
        <v>1239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57896</v>
      </c>
      <c r="E26" s="27">
        <f t="shared" si="2"/>
        <v>26818</v>
      </c>
      <c r="F26" s="27">
        <f t="shared" si="3"/>
        <v>31078</v>
      </c>
      <c r="G26" s="27">
        <f>'Прил.12 согаз'!G26+'Прил.12 альфа'!G26</f>
        <v>153</v>
      </c>
      <c r="H26" s="27">
        <f>'Прил.12 согаз'!H26+'Прил.12 альфа'!H26</f>
        <v>180</v>
      </c>
      <c r="I26" s="27">
        <f>'Прил.12 согаз'!I26+'Прил.12 альфа'!I26</f>
        <v>982</v>
      </c>
      <c r="J26" s="27">
        <f>'Прил.12 согаз'!J26+'Прил.12 альфа'!J26</f>
        <v>843</v>
      </c>
      <c r="K26" s="27">
        <f>'Прил.12 согаз'!K26+'Прил.12 альфа'!K26</f>
        <v>4642</v>
      </c>
      <c r="L26" s="27">
        <f>'Прил.12 согаз'!L26+'Прил.12 альфа'!L26</f>
        <v>4298</v>
      </c>
      <c r="M26" s="27">
        <f>'Прил.12 согаз'!M26+'Прил.12 альфа'!M26</f>
        <v>10360</v>
      </c>
      <c r="N26" s="27">
        <f>'Прил.12 согаз'!N26+'Прил.12 альфа'!N26</f>
        <v>9567</v>
      </c>
      <c r="O26" s="27">
        <f>'Прил.12 согаз'!O26+'Прил.12 альфа'!O26</f>
        <v>7445</v>
      </c>
      <c r="P26" s="27">
        <f>'Прил.12 согаз'!P26+'Прил.12 альфа'!P26</f>
        <v>8655</v>
      </c>
      <c r="Q26" s="27">
        <f>'Прил.12 согаз'!Q26+'Прил.12 альфа'!Q26</f>
        <v>3236</v>
      </c>
      <c r="R26" s="27">
        <f>'Прил.12 согаз'!R26+'Прил.12 альфа'!R26</f>
        <v>7535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24368</v>
      </c>
      <c r="E27" s="27">
        <f t="shared" si="2"/>
        <v>11074</v>
      </c>
      <c r="F27" s="27">
        <f t="shared" si="3"/>
        <v>13294</v>
      </c>
      <c r="G27" s="27">
        <f>'Прил.12 согаз'!G27+'Прил.12 альфа'!G27</f>
        <v>100</v>
      </c>
      <c r="H27" s="27">
        <f>'Прил.12 согаз'!H27+'Прил.12 альфа'!H27</f>
        <v>93</v>
      </c>
      <c r="I27" s="27">
        <f>'Прил.12 согаз'!I27+'Прил.12 альфа'!I27</f>
        <v>468</v>
      </c>
      <c r="J27" s="27">
        <f>'Прил.12 согаз'!J27+'Прил.12 альфа'!J27</f>
        <v>427</v>
      </c>
      <c r="K27" s="27">
        <f>'Прил.12 согаз'!K27+'Прил.12 альфа'!K27</f>
        <v>2071</v>
      </c>
      <c r="L27" s="27">
        <f>'Прил.12 согаз'!L27+'Прил.12 альфа'!L27</f>
        <v>1994</v>
      </c>
      <c r="M27" s="27">
        <f>'Прил.12 согаз'!M27+'Прил.12 альфа'!M27</f>
        <v>4224</v>
      </c>
      <c r="N27" s="27">
        <f>'Прил.12 согаз'!N27+'Прил.12 альфа'!N27</f>
        <v>4452</v>
      </c>
      <c r="O27" s="27">
        <f>'Прил.12 согаз'!O27+'Прил.12 альфа'!O27</f>
        <v>3031</v>
      </c>
      <c r="P27" s="27">
        <f>'Прил.12 согаз'!P27+'Прил.12 альфа'!P27</f>
        <v>3536</v>
      </c>
      <c r="Q27" s="27">
        <f>'Прил.12 согаз'!Q27+'Прил.12 альфа'!Q27</f>
        <v>1180</v>
      </c>
      <c r="R27" s="27">
        <f>'Прил.12 согаз'!R27+'Прил.12 альфа'!R27</f>
        <v>2792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27534</v>
      </c>
      <c r="E28" s="27">
        <f t="shared" si="2"/>
        <v>12700</v>
      </c>
      <c r="F28" s="27">
        <f t="shared" si="3"/>
        <v>14834</v>
      </c>
      <c r="G28" s="27">
        <f>'Прил.12 согаз'!G28+'Прил.12 альфа'!G28</f>
        <v>103</v>
      </c>
      <c r="H28" s="27">
        <f>'Прил.12 согаз'!H28+'Прил.12 альфа'!H28</f>
        <v>101</v>
      </c>
      <c r="I28" s="27">
        <f>'Прил.12 согаз'!I28+'Прил.12 альфа'!I28</f>
        <v>612</v>
      </c>
      <c r="J28" s="27">
        <f>'Прил.12 согаз'!J28+'Прил.12 альфа'!J28</f>
        <v>547</v>
      </c>
      <c r="K28" s="27">
        <f>'Прил.12 согаз'!K28+'Прил.12 альфа'!K28</f>
        <v>2639</v>
      </c>
      <c r="L28" s="27">
        <f>'Прил.12 согаз'!L28+'Прил.12 альфа'!L28</f>
        <v>2533</v>
      </c>
      <c r="M28" s="27">
        <f>'Прил.12 согаз'!M28+'Прил.12 альфа'!M28</f>
        <v>4687</v>
      </c>
      <c r="N28" s="27">
        <f>'Прил.12 согаз'!N28+'Прил.12 альфа'!N28</f>
        <v>5296</v>
      </c>
      <c r="O28" s="27">
        <f>'Прил.12 согаз'!O28+'Прил.12 альфа'!O28</f>
        <v>3582</v>
      </c>
      <c r="P28" s="27">
        <f>'Прил.12 согаз'!P28+'Прил.12 альфа'!P28</f>
        <v>3862</v>
      </c>
      <c r="Q28" s="27">
        <f>'Прил.12 согаз'!Q28+'Прил.12 альфа'!Q28</f>
        <v>1077</v>
      </c>
      <c r="R28" s="27">
        <f>'Прил.12 согаз'!R28+'Прил.12 альфа'!R28</f>
        <v>2495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44230</v>
      </c>
      <c r="E29" s="27">
        <f t="shared" si="2"/>
        <v>18940</v>
      </c>
      <c r="F29" s="27">
        <f t="shared" si="3"/>
        <v>25290</v>
      </c>
      <c r="G29" s="27">
        <f>'Прил.12 согаз'!G29+'Прил.12 альфа'!G29</f>
        <v>238</v>
      </c>
      <c r="H29" s="27">
        <f>'Прил.12 согаз'!H29+'Прил.12 альфа'!H29</f>
        <v>260</v>
      </c>
      <c r="I29" s="27">
        <f>'Прил.12 согаз'!I29+'Прил.12 альфа'!I29</f>
        <v>1141</v>
      </c>
      <c r="J29" s="27">
        <f>'Прил.12 согаз'!J29+'Прил.12 альфа'!J29</f>
        <v>1215</v>
      </c>
      <c r="K29" s="27">
        <f>'Прил.12 согаз'!K29+'Прил.12 альфа'!K29</f>
        <v>4716</v>
      </c>
      <c r="L29" s="27">
        <f>'Прил.12 согаз'!L29+'Прил.12 альфа'!L29</f>
        <v>4622</v>
      </c>
      <c r="M29" s="27">
        <f>'Прил.12 согаз'!M29+'Прил.12 альфа'!M29</f>
        <v>6630</v>
      </c>
      <c r="N29" s="27">
        <f>'Прил.12 согаз'!N29+'Прил.12 альфа'!N29</f>
        <v>9933</v>
      </c>
      <c r="O29" s="27">
        <f>'Прил.12 согаз'!O29+'Прил.12 альфа'!O29</f>
        <v>4675</v>
      </c>
      <c r="P29" s="27">
        <f>'Прил.12 согаз'!P29+'Прил.12 альфа'!P29</f>
        <v>6158</v>
      </c>
      <c r="Q29" s="27">
        <f>'Прил.12 согаз'!Q29+'Прил.12 альфа'!Q29</f>
        <v>1540</v>
      </c>
      <c r="R29" s="27">
        <f>'Прил.12 согаз'!R29+'Прил.12 альфа'!R29</f>
        <v>3102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110201</v>
      </c>
      <c r="E30" s="27">
        <f t="shared" si="2"/>
        <v>49317</v>
      </c>
      <c r="F30" s="27">
        <f t="shared" si="3"/>
        <v>60884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25034</v>
      </c>
      <c r="N30" s="27">
        <f>'Прил.12 согаз'!N30+'Прил.12 альфа'!N30</f>
        <v>25719</v>
      </c>
      <c r="O30" s="27">
        <f>'Прил.12 согаз'!O30+'Прил.12 альфа'!O30</f>
        <v>16875</v>
      </c>
      <c r="P30" s="27">
        <f>'Прил.12 согаз'!P30+'Прил.12 альфа'!P30</f>
        <v>19037</v>
      </c>
      <c r="Q30" s="27">
        <f>'Прил.12 согаз'!Q30+'Прил.12 альфа'!Q30</f>
        <v>7408</v>
      </c>
      <c r="R30" s="27">
        <f>'Прил.12 согаз'!R30+'Прил.12 альфа'!R30</f>
        <v>16128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92007</v>
      </c>
      <c r="E31" s="27">
        <f t="shared" si="2"/>
        <v>41017</v>
      </c>
      <c r="F31" s="27">
        <f t="shared" si="3"/>
        <v>50990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20486</v>
      </c>
      <c r="N31" s="27">
        <f>'Прил.12 согаз'!N31+'Прил.12 альфа'!N31</f>
        <v>20582</v>
      </c>
      <c r="O31" s="27">
        <f>'Прил.12 согаз'!O31+'Прил.12 альфа'!O31</f>
        <v>14636</v>
      </c>
      <c r="P31" s="27">
        <f>'Прил.12 согаз'!P31+'Прил.12 альфа'!P31</f>
        <v>16535</v>
      </c>
      <c r="Q31" s="27">
        <f>'Прил.12 согаз'!Q31+'Прил.12 альфа'!Q31</f>
        <v>5895</v>
      </c>
      <c r="R31" s="27">
        <f>'Прил.12 согаз'!R31+'Прил.12 альфа'!R31</f>
        <v>13873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21351</v>
      </c>
      <c r="E32" s="27">
        <f t="shared" si="2"/>
        <v>10867</v>
      </c>
      <c r="F32" s="27">
        <f t="shared" si="3"/>
        <v>10484</v>
      </c>
      <c r="G32" s="27">
        <f>'Прил.12 согаз'!G32+'Прил.12 альфа'!G32</f>
        <v>367</v>
      </c>
      <c r="H32" s="27">
        <f>'Прил.12 согаз'!H32+'Прил.12 альфа'!H32</f>
        <v>372</v>
      </c>
      <c r="I32" s="27">
        <f>'Прил.12 согаз'!I32+'Прил.12 альфа'!I32</f>
        <v>1909</v>
      </c>
      <c r="J32" s="27">
        <f>'Прил.12 согаз'!J32+'Прил.12 альфа'!J32</f>
        <v>1808</v>
      </c>
      <c r="K32" s="27">
        <f>'Прил.12 согаз'!K32+'Прил.12 альфа'!K32</f>
        <v>8591</v>
      </c>
      <c r="L32" s="27">
        <f>'Прил.12 согаз'!L32+'Прил.12 альфа'!L32</f>
        <v>8304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15818</v>
      </c>
      <c r="E33" s="27">
        <f t="shared" si="2"/>
        <v>8296</v>
      </c>
      <c r="F33" s="27">
        <f t="shared" si="3"/>
        <v>7522</v>
      </c>
      <c r="G33" s="27">
        <f>'Прил.12 согаз'!G33+'Прил.12 альфа'!G33</f>
        <v>273</v>
      </c>
      <c r="H33" s="27">
        <f>'Прил.12 согаз'!H33+'Прил.12 альфа'!H33</f>
        <v>250</v>
      </c>
      <c r="I33" s="27">
        <f>'Прил.12 согаз'!I33+'Прил.12 альфа'!I33</f>
        <v>1374</v>
      </c>
      <c r="J33" s="27">
        <f>'Прил.12 согаз'!J33+'Прил.12 альфа'!J33</f>
        <v>1307</v>
      </c>
      <c r="K33" s="27">
        <f>'Прил.12 согаз'!K33+'Прил.12 альфа'!K33</f>
        <v>6649</v>
      </c>
      <c r="L33" s="27">
        <f>'Прил.12 согаз'!L33+'Прил.12 альфа'!L33</f>
        <v>5965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16055</v>
      </c>
      <c r="E34" s="27">
        <f t="shared" si="2"/>
        <v>8225</v>
      </c>
      <c r="F34" s="27">
        <f t="shared" si="3"/>
        <v>7830</v>
      </c>
      <c r="G34" s="27">
        <f>'Прил.12 согаз'!G34+'Прил.12 альфа'!G34</f>
        <v>319</v>
      </c>
      <c r="H34" s="27">
        <f>'Прил.12 согаз'!H34+'Прил.12 альфа'!H34</f>
        <v>282</v>
      </c>
      <c r="I34" s="27">
        <f>'Прил.12 согаз'!I34+'Прил.12 альфа'!I34</f>
        <v>1456</v>
      </c>
      <c r="J34" s="27">
        <f>'Прил.12 согаз'!J34+'Прил.12 альфа'!J34</f>
        <v>1451</v>
      </c>
      <c r="K34" s="27">
        <f>'Прил.12 согаз'!K34+'Прил.12 альфа'!K34</f>
        <v>6450</v>
      </c>
      <c r="L34" s="27">
        <f>'Прил.12 согаз'!L34+'Прил.12 альфа'!L34</f>
        <v>6097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61" t="s">
        <v>37</v>
      </c>
      <c r="D35" s="62">
        <f t="shared" si="0"/>
        <v>17422</v>
      </c>
      <c r="E35" s="63">
        <f t="shared" si="2"/>
        <v>7831</v>
      </c>
      <c r="F35" s="63">
        <f t="shared" si="3"/>
        <v>9591</v>
      </c>
      <c r="G35" s="63">
        <f>'Прил.12 согаз'!G35+'Прил.12 альфа'!G35</f>
        <v>34</v>
      </c>
      <c r="H35" s="63">
        <f>'Прил.12 согаз'!H35+'Прил.12 альфа'!H35</f>
        <v>35</v>
      </c>
      <c r="I35" s="63">
        <f>'Прил.12 согаз'!I35+'Прил.12 альфа'!I35</f>
        <v>254</v>
      </c>
      <c r="J35" s="63">
        <f>'Прил.12 согаз'!J35+'Прил.12 альфа'!J35</f>
        <v>225</v>
      </c>
      <c r="K35" s="63">
        <f>'Прил.12 согаз'!K35+'Прил.12 альфа'!K35</f>
        <v>925</v>
      </c>
      <c r="L35" s="63">
        <f>'Прил.12 согаз'!L35+'Прил.12 альфа'!L35</f>
        <v>881</v>
      </c>
      <c r="M35" s="63">
        <f>'Прил.12 согаз'!M35+'Прил.12 альфа'!M35</f>
        <v>2379</v>
      </c>
      <c r="N35" s="63">
        <f>'Прил.12 согаз'!N35+'Прил.12 альфа'!N35</f>
        <v>3546</v>
      </c>
      <c r="O35" s="63">
        <f>'Прил.12 согаз'!O35+'Прил.12 альфа'!O35</f>
        <v>3019</v>
      </c>
      <c r="P35" s="63">
        <f>'Прил.12 согаз'!P35+'Прил.12 альфа'!P35</f>
        <v>3310</v>
      </c>
      <c r="Q35" s="63">
        <f>'Прил.12 согаз'!Q35+'Прил.12 альфа'!Q35</f>
        <v>1220</v>
      </c>
      <c r="R35" s="63">
        <f>'Прил.12 согаз'!R35+'Прил.12 альфа'!R35</f>
        <v>1594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15507</v>
      </c>
      <c r="E36" s="27">
        <f t="shared" si="2"/>
        <v>7375</v>
      </c>
      <c r="F36" s="27">
        <f t="shared" si="3"/>
        <v>8132</v>
      </c>
      <c r="G36" s="27">
        <f>'Прил.12 согаз'!G36+'Прил.12 альфа'!G36</f>
        <v>55</v>
      </c>
      <c r="H36" s="27">
        <f>'Прил.12 согаз'!H36+'Прил.12 альфа'!H36</f>
        <v>30</v>
      </c>
      <c r="I36" s="27">
        <f>'Прил.12 согаз'!I36+'Прил.12 альфа'!I36</f>
        <v>235</v>
      </c>
      <c r="J36" s="27">
        <f>'Прил.12 согаз'!J36+'Прил.12 альфа'!J36</f>
        <v>206</v>
      </c>
      <c r="K36" s="27">
        <f>'Прил.12 согаз'!K36+'Прил.12 альфа'!K36</f>
        <v>1284</v>
      </c>
      <c r="L36" s="27">
        <f>'Прил.12 согаз'!L36+'Прил.12 альфа'!L36</f>
        <v>1118</v>
      </c>
      <c r="M36" s="27">
        <f>'Прил.12 согаз'!M36+'Прил.12 альфа'!M36</f>
        <v>2746</v>
      </c>
      <c r="N36" s="27">
        <f>'Прил.12 согаз'!N36+'Прил.12 альфа'!N36</f>
        <v>2551</v>
      </c>
      <c r="O36" s="27">
        <f>'Прил.12 согаз'!O36+'Прил.12 альфа'!O36</f>
        <v>2162</v>
      </c>
      <c r="P36" s="27">
        <f>'Прил.12 согаз'!P36+'Прил.12 альфа'!P36</f>
        <v>2328</v>
      </c>
      <c r="Q36" s="27">
        <f>'Прил.12 согаз'!Q36+'Прил.12 альфа'!Q36</f>
        <v>893</v>
      </c>
      <c r="R36" s="27">
        <f>'Прил.12 согаз'!R36+'Прил.12 альфа'!R36</f>
        <v>1899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64" t="s">
        <v>39</v>
      </c>
      <c r="D37" s="65">
        <f t="shared" si="0"/>
        <v>30980</v>
      </c>
      <c r="E37" s="66">
        <f t="shared" si="2"/>
        <v>13760</v>
      </c>
      <c r="F37" s="66">
        <f t="shared" si="3"/>
        <v>17220</v>
      </c>
      <c r="G37" s="66">
        <f>'Прил.12 согаз'!G37+'Прил.12 альфа'!G37</f>
        <v>179</v>
      </c>
      <c r="H37" s="66">
        <f>'Прил.12 согаз'!H37+'Прил.12 альфа'!H37</f>
        <v>179</v>
      </c>
      <c r="I37" s="66">
        <f>'Прил.12 согаз'!I37+'Прил.12 альфа'!I37</f>
        <v>936</v>
      </c>
      <c r="J37" s="66">
        <f>'Прил.12 согаз'!J37+'Прил.12 альфа'!J37</f>
        <v>861</v>
      </c>
      <c r="K37" s="66">
        <f>'Прил.12 согаз'!K37+'Прил.12 альфа'!K37</f>
        <v>3687</v>
      </c>
      <c r="L37" s="66">
        <f>'Прил.12 согаз'!L37+'Прил.12 альфа'!L37</f>
        <v>3443</v>
      </c>
      <c r="M37" s="66">
        <f>'Прил.12 согаз'!M37+'Прил.12 альфа'!M37</f>
        <v>4864</v>
      </c>
      <c r="N37" s="66">
        <f>'Прил.12 согаз'!N37+'Прил.12 альфа'!N37</f>
        <v>6877</v>
      </c>
      <c r="O37" s="66">
        <f>'Прил.12 согаз'!O37+'Прил.12 альфа'!O37</f>
        <v>3199</v>
      </c>
      <c r="P37" s="66">
        <f>'Прил.12 согаз'!P37+'Прил.12 альфа'!P37</f>
        <v>3995</v>
      </c>
      <c r="Q37" s="66">
        <f>'Прил.12 согаз'!Q37+'Прил.12 альфа'!Q37</f>
        <v>895</v>
      </c>
      <c r="R37" s="66">
        <f>'Прил.12 согаз'!R37+'Прил.12 альфа'!R37</f>
        <v>1865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5637</v>
      </c>
      <c r="E38" s="27">
        <f t="shared" si="2"/>
        <v>2119</v>
      </c>
      <c r="F38" s="27">
        <f t="shared" si="3"/>
        <v>3518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867</v>
      </c>
      <c r="N38" s="27">
        <f>'Прил.12 согаз'!N38+'Прил.12 альфа'!N38</f>
        <v>1004</v>
      </c>
      <c r="O38" s="27">
        <f>'Прил.12 согаз'!O38+'Прил.12 альфа'!O38</f>
        <v>805</v>
      </c>
      <c r="P38" s="27">
        <f>'Прил.12 согаз'!P38+'Прил.12 альфа'!P38</f>
        <v>1397</v>
      </c>
      <c r="Q38" s="27">
        <f>'Прил.12 согаз'!Q38+'Прил.12 альфа'!Q38</f>
        <v>447</v>
      </c>
      <c r="R38" s="27">
        <f>'Прил.12 согаз'!R38+'Прил.12 альфа'!R38</f>
        <v>1117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2641</v>
      </c>
      <c r="E39" s="27">
        <f t="shared" si="2"/>
        <v>1593</v>
      </c>
      <c r="F39" s="27">
        <f t="shared" si="3"/>
        <v>1048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127</v>
      </c>
      <c r="N39" s="27">
        <f>'Прил.12 согаз'!N39+'Прил.12 альфа'!N39</f>
        <v>342</v>
      </c>
      <c r="O39" s="27">
        <f>'Прил.12 согаз'!O39+'Прил.12 альфа'!O39</f>
        <v>1096</v>
      </c>
      <c r="P39" s="27">
        <f>'Прил.12 согаз'!P39+'Прил.12 альфа'!P39</f>
        <v>502</v>
      </c>
      <c r="Q39" s="27">
        <f>'Прил.12 согаз'!Q39+'Прил.12 альфа'!Q39</f>
        <v>370</v>
      </c>
      <c r="R39" s="27">
        <f>'Прил.12 согаз'!R39+'Прил.12 альфа'!R39</f>
        <v>204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10367</v>
      </c>
      <c r="E40" s="27">
        <f t="shared" si="2"/>
        <v>5417</v>
      </c>
      <c r="F40" s="27">
        <f t="shared" si="3"/>
        <v>4950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2450</v>
      </c>
      <c r="N40" s="27">
        <f>'Прил.12 согаз'!N40+'Прил.12 альфа'!N40</f>
        <v>1489</v>
      </c>
      <c r="O40" s="27">
        <f>'Прил.12 согаз'!O40+'Прил.12 альфа'!O40</f>
        <v>2219</v>
      </c>
      <c r="P40" s="27">
        <f>'Прил.12 согаз'!P40+'Прил.12 альфа'!P40</f>
        <v>2037</v>
      </c>
      <c r="Q40" s="27">
        <f>'Прил.12 согаз'!Q40+'Прил.12 альфа'!Q40</f>
        <v>748</v>
      </c>
      <c r="R40" s="27">
        <f>'Прил.12 согаз'!R40+'Прил.12 альфа'!R40</f>
        <v>1424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0</v>
      </c>
      <c r="N41" s="27">
        <f>'Прил.12 согаз'!N41+'Прил.12 альфа'!N41</f>
        <v>0</v>
      </c>
      <c r="O41" s="27">
        <f>'Прил.12 согаз'!O41+'Прил.12 альфа'!O41</f>
        <v>0</v>
      </c>
      <c r="P41" s="27">
        <f>'Прил.12 согаз'!P41+'Прил.12 альфа'!P41</f>
        <v>0</v>
      </c>
      <c r="Q41" s="27">
        <f>'Прил.12 согаз'!Q41+'Прил.12 альфа'!Q41</f>
        <v>0</v>
      </c>
      <c r="R41" s="27">
        <f>'Прил.12 согаз'!R41+'Прил.12 альфа'!R41</f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11193</v>
      </c>
      <c r="E43" s="27">
        <f t="shared" si="2"/>
        <v>6831</v>
      </c>
      <c r="F43" s="27">
        <f t="shared" si="3"/>
        <v>4362</v>
      </c>
      <c r="G43" s="27">
        <f>'Прил.12 согаз'!G43+'Прил.12 альфа'!G43</f>
        <v>131</v>
      </c>
      <c r="H43" s="27">
        <f>'Прил.12 согаз'!H43+'Прил.12 альфа'!H43</f>
        <v>119</v>
      </c>
      <c r="I43" s="27">
        <f>'Прил.12 согаз'!I43+'Прил.12 альфа'!I43</f>
        <v>100</v>
      </c>
      <c r="J43" s="27">
        <f>'Прил.12 согаз'!J43+'Прил.12 альфа'!J43</f>
        <v>101</v>
      </c>
      <c r="K43" s="27">
        <f>'Прил.12 согаз'!K43+'Прил.12 альфа'!K43</f>
        <v>314</v>
      </c>
      <c r="L43" s="27">
        <f>'Прил.12 согаз'!L43+'Прил.12 альфа'!L43</f>
        <v>262</v>
      </c>
      <c r="M43" s="27">
        <f>'Прил.12 согаз'!M43+'Прил.12 альфа'!M43</f>
        <v>4353</v>
      </c>
      <c r="N43" s="27">
        <f>'Прил.12 согаз'!N43+'Прил.12 альфа'!N43</f>
        <v>2708</v>
      </c>
      <c r="O43" s="27">
        <f>'Прил.12 согаз'!O43+'Прил.12 альфа'!O43</f>
        <v>1672</v>
      </c>
      <c r="P43" s="27">
        <f>'Прил.12 согаз'!P43+'Прил.12 альфа'!P43</f>
        <v>715</v>
      </c>
      <c r="Q43" s="27">
        <f>'Прил.12 согаз'!Q43+'Прил.12 альфа'!Q43</f>
        <v>261</v>
      </c>
      <c r="R43" s="27">
        <f>'Прил.12 согаз'!R43+'Прил.12 альфа'!R43</f>
        <v>457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666697</v>
      </c>
      <c r="E44" s="21">
        <f>G44+I44+K44+O44+Q44+M44</f>
        <v>308087</v>
      </c>
      <c r="F44" s="21">
        <f>H44+J44+L44+P44+R44+N44</f>
        <v>358610</v>
      </c>
      <c r="G44" s="21">
        <f t="shared" ref="G44:R44" si="5">SUM(G45:G48)</f>
        <v>2435</v>
      </c>
      <c r="H44" s="21">
        <f t="shared" si="5"/>
        <v>2368</v>
      </c>
      <c r="I44" s="21">
        <f t="shared" si="5"/>
        <v>12172</v>
      </c>
      <c r="J44" s="21">
        <f t="shared" si="5"/>
        <v>11660</v>
      </c>
      <c r="K44" s="21">
        <f t="shared" si="5"/>
        <v>55529</v>
      </c>
      <c r="L44" s="21">
        <f t="shared" si="5"/>
        <v>52234</v>
      </c>
      <c r="M44" s="21">
        <f t="shared" si="5"/>
        <v>118468</v>
      </c>
      <c r="N44" s="21">
        <f t="shared" si="5"/>
        <v>121661</v>
      </c>
      <c r="O44" s="21">
        <f t="shared" si="5"/>
        <v>85266</v>
      </c>
      <c r="P44" s="21">
        <f t="shared" si="5"/>
        <v>95646</v>
      </c>
      <c r="Q44" s="21">
        <f t="shared" si="5"/>
        <v>34217</v>
      </c>
      <c r="R44" s="21">
        <f t="shared" si="5"/>
        <v>75041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610174</v>
      </c>
      <c r="E45" s="27">
        <f t="shared" ref="E45:E48" si="6">G45+I45+K45+O45+Q45+M45</f>
        <v>282475</v>
      </c>
      <c r="F45" s="27">
        <f t="shared" ref="F45:F48" si="7">H45+J45+L45+P45+R45+N45</f>
        <v>327699</v>
      </c>
      <c r="G45" s="26">
        <f>'Прил.12 согаз'!G45+'Прил.12 альфа'!G45</f>
        <v>2152</v>
      </c>
      <c r="H45" s="26">
        <f>'Прил.12 согаз'!H45+'Прил.12 альфа'!H45</f>
        <v>2115</v>
      </c>
      <c r="I45" s="26">
        <f>'Прил.12 согаз'!I45+'Прил.12 альфа'!I45</f>
        <v>10784</v>
      </c>
      <c r="J45" s="26">
        <f>'Прил.12 согаз'!J45+'Прил.12 альфа'!J45</f>
        <v>10396</v>
      </c>
      <c r="K45" s="26">
        <f>'Прил.12 согаз'!K45+'Прил.12 альфа'!K45</f>
        <v>49412</v>
      </c>
      <c r="L45" s="26">
        <f>'Прил.12 согаз'!L45+'Прил.12 альфа'!L45</f>
        <v>46589</v>
      </c>
      <c r="M45" s="26">
        <f>'Прил.12 согаз'!M45+'Прил.12 альфа'!M45</f>
        <v>109113</v>
      </c>
      <c r="N45" s="26">
        <f>'Прил.12 согаз'!N45+'Прил.12 альфа'!N45</f>
        <v>109678</v>
      </c>
      <c r="O45" s="26">
        <f>'Прил.12 согаз'!O45+'Прил.12 альфа'!O45</f>
        <v>78869</v>
      </c>
      <c r="P45" s="26">
        <f>'Прил.12 согаз'!P45+'Прил.12 альфа'!P45</f>
        <v>88075</v>
      </c>
      <c r="Q45" s="26">
        <f>'Прил.12 согаз'!Q45+'Прил.12 альфа'!Q45</f>
        <v>32145</v>
      </c>
      <c r="R45" s="26">
        <f>'Прил.12 согаз'!R45+'Прил.12 альфа'!R45</f>
        <v>70846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15630</v>
      </c>
      <c r="E46" s="27">
        <f t="shared" si="6"/>
        <v>7408</v>
      </c>
      <c r="F46" s="27">
        <f t="shared" si="7"/>
        <v>8222</v>
      </c>
      <c r="G46" s="26">
        <f>'Прил.12 согаз'!G46+'Прил.12 альфа'!G46</f>
        <v>61</v>
      </c>
      <c r="H46" s="26">
        <f>'Прил.12 согаз'!H46+'Прил.12 альфа'!H46</f>
        <v>39</v>
      </c>
      <c r="I46" s="26">
        <f>'Прил.12 согаз'!I46+'Прил.12 альфа'!I46</f>
        <v>237</v>
      </c>
      <c r="J46" s="26">
        <f>'Прил.12 согаз'!J46+'Прил.12 альфа'!J46</f>
        <v>206</v>
      </c>
      <c r="K46" s="26">
        <f>'Прил.12 согаз'!K46+'Прил.12 альфа'!K46</f>
        <v>1327</v>
      </c>
      <c r="L46" s="26">
        <f>'Прил.12 согаз'!L46+'Прил.12 альфа'!L46</f>
        <v>1170</v>
      </c>
      <c r="M46" s="26">
        <f>'Прил.12 согаз'!M46+'Прил.12 альфа'!M46</f>
        <v>2761</v>
      </c>
      <c r="N46" s="26">
        <f>'Прил.12 согаз'!N46+'Прил.12 альфа'!N46</f>
        <v>2603</v>
      </c>
      <c r="O46" s="26">
        <f>'Прил.12 согаз'!O46+'Прил.12 альфа'!O46</f>
        <v>2137</v>
      </c>
      <c r="P46" s="26">
        <f>'Прил.12 согаз'!P46+'Прил.12 альфа'!P46</f>
        <v>2308</v>
      </c>
      <c r="Q46" s="26">
        <f>'Прил.12 согаз'!Q46+'Прил.12 альфа'!Q46</f>
        <v>885</v>
      </c>
      <c r="R46" s="26">
        <f>'Прил.12 согаз'!R46+'Прил.12 альфа'!R46</f>
        <v>1896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64" t="s">
        <v>39</v>
      </c>
      <c r="D47" s="65">
        <f t="shared" si="4"/>
        <v>33424</v>
      </c>
      <c r="E47" s="66">
        <f t="shared" si="6"/>
        <v>14845</v>
      </c>
      <c r="F47" s="66">
        <f t="shared" si="7"/>
        <v>18579</v>
      </c>
      <c r="G47" s="66">
        <f>'Прил.12 согаз'!G47+'Прил.12 альфа'!G47</f>
        <v>191</v>
      </c>
      <c r="H47" s="66">
        <f>'Прил.12 согаз'!H47+'Прил.12 альфа'!H47</f>
        <v>188</v>
      </c>
      <c r="I47" s="66">
        <f>'Прил.12 согаз'!I47+'Прил.12 альфа'!I47</f>
        <v>959</v>
      </c>
      <c r="J47" s="66">
        <f>'Прил.12 согаз'!J47+'Прил.12 альфа'!J47</f>
        <v>882</v>
      </c>
      <c r="K47" s="66">
        <f>'Прил.12 согаз'!K47+'Прил.12 альфа'!K47</f>
        <v>3945</v>
      </c>
      <c r="L47" s="66">
        <f>'Прил.12 согаз'!L47+'Прил.12 альфа'!L47</f>
        <v>3687</v>
      </c>
      <c r="M47" s="66">
        <f>'Прил.12 согаз'!M47+'Прил.12 альфа'!M47</f>
        <v>5448</v>
      </c>
      <c r="N47" s="66">
        <f>'Прил.12 согаз'!N47+'Прил.12 альфа'!N47</f>
        <v>7704</v>
      </c>
      <c r="O47" s="66">
        <f>'Прил.12 согаз'!O47+'Прил.12 альфа'!O47</f>
        <v>3368</v>
      </c>
      <c r="P47" s="66">
        <f>'Прил.12 согаз'!P47+'Прил.12 альфа'!P47</f>
        <v>4174</v>
      </c>
      <c r="Q47" s="66">
        <f>'Прил.12 согаз'!Q47+'Прил.12 альфа'!Q47</f>
        <v>934</v>
      </c>
      <c r="R47" s="66">
        <f>'Прил.12 согаз'!R47+'Прил.12 альфа'!R47</f>
        <v>1944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61" t="s">
        <v>37</v>
      </c>
      <c r="D48" s="62">
        <f t="shared" si="4"/>
        <v>7469</v>
      </c>
      <c r="E48" s="63">
        <f t="shared" si="6"/>
        <v>3359</v>
      </c>
      <c r="F48" s="63">
        <f t="shared" si="7"/>
        <v>4110</v>
      </c>
      <c r="G48" s="62">
        <f>'Прил.12 согаз'!G48+'Прил.12 альфа'!G48</f>
        <v>31</v>
      </c>
      <c r="H48" s="62">
        <f>'Прил.12 согаз'!H48+'Прил.12 альфа'!H48</f>
        <v>26</v>
      </c>
      <c r="I48" s="62">
        <f>'Прил.12 согаз'!I48+'Прил.12 альфа'!I48</f>
        <v>192</v>
      </c>
      <c r="J48" s="62">
        <f>'Прил.12 согаз'!J48+'Прил.12 альфа'!J48</f>
        <v>176</v>
      </c>
      <c r="K48" s="62">
        <f>'Прил.12 согаз'!K48+'Прил.12 альфа'!K48</f>
        <v>845</v>
      </c>
      <c r="L48" s="62">
        <f>'Прил.12 согаз'!L48+'Прил.12 альфа'!L48</f>
        <v>788</v>
      </c>
      <c r="M48" s="62">
        <f>'Прил.12 согаз'!M48+'Прил.12 альфа'!M48</f>
        <v>1146</v>
      </c>
      <c r="N48" s="62">
        <f>'Прил.12 согаз'!N48+'Прил.12 альфа'!N48</f>
        <v>1676</v>
      </c>
      <c r="O48" s="62">
        <f>'Прил.12 согаз'!O48+'Прил.12 альфа'!O48</f>
        <v>892</v>
      </c>
      <c r="P48" s="62">
        <f>'Прил.12 согаз'!P48+'Прил.12 альфа'!P48</f>
        <v>1089</v>
      </c>
      <c r="Q48" s="62">
        <f>'Прил.12 согаз'!Q48+'Прил.12 альфа'!Q48</f>
        <v>253</v>
      </c>
      <c r="R48" s="62">
        <f>'Прил.12 согаз'!R48+'Прил.12 альфа'!R48</f>
        <v>355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97"/>
      <c r="F53" s="97"/>
      <c r="G53" s="90"/>
      <c r="H53" s="90"/>
      <c r="I53" s="90"/>
      <c r="J53" s="90"/>
      <c r="K53" s="90"/>
      <c r="L53" s="90"/>
      <c r="M53" s="90"/>
      <c r="N53" s="90"/>
      <c r="O53" s="90"/>
    </row>
    <row r="54" spans="1:18" s="35" customFormat="1" ht="13.5" customHeight="1">
      <c r="E54" s="88" t="s">
        <v>44</v>
      </c>
      <c r="F54" s="88"/>
      <c r="G54" s="89" t="s">
        <v>45</v>
      </c>
      <c r="H54" s="89"/>
      <c r="I54" s="89"/>
      <c r="J54" s="89"/>
      <c r="K54" s="89"/>
      <c r="L54" s="89"/>
      <c r="M54" s="89"/>
      <c r="N54" s="89"/>
      <c r="O54" s="89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90"/>
      <c r="B56" s="90"/>
      <c r="C56" s="90"/>
      <c r="D56" s="90"/>
      <c r="E56" s="97"/>
      <c r="F56" s="97"/>
      <c r="G56" s="90"/>
      <c r="H56" s="90"/>
      <c r="I56" s="90"/>
      <c r="J56" s="90"/>
      <c r="K56" s="90"/>
      <c r="L56" s="90"/>
      <c r="M56" s="90"/>
      <c r="N56" s="90"/>
      <c r="O56" s="90"/>
    </row>
    <row r="57" spans="1:18" s="36" customFormat="1" ht="12">
      <c r="A57" s="89" t="s">
        <v>47</v>
      </c>
      <c r="B57" s="89"/>
      <c r="C57" s="89"/>
      <c r="D57" s="89"/>
      <c r="E57" s="88" t="s">
        <v>44</v>
      </c>
      <c r="F57" s="88"/>
      <c r="G57" s="89" t="s">
        <v>45</v>
      </c>
      <c r="H57" s="89"/>
      <c r="I57" s="89"/>
      <c r="J57" s="89"/>
      <c r="K57" s="89"/>
      <c r="L57" s="89"/>
      <c r="M57" s="89"/>
      <c r="N57" s="89"/>
      <c r="O57" s="89"/>
    </row>
  </sheetData>
  <mergeCells count="29"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5" zoomScaleNormal="65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18" s="9" customFormat="1" ht="39" customHeight="1">
      <c r="A9" s="73" t="s">
        <v>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18" s="9" customFormat="1" ht="20.25">
      <c r="F10" s="10" t="s">
        <v>7</v>
      </c>
      <c r="G10" s="101" t="s">
        <v>126</v>
      </c>
      <c r="H10" s="101"/>
      <c r="I10" s="101"/>
      <c r="J10" s="101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4" t="s">
        <v>71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8" s="13" customFormat="1" ht="15.75">
      <c r="D13" s="75" t="s">
        <v>8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6" t="s">
        <v>9</v>
      </c>
      <c r="B15" s="98" t="s">
        <v>48</v>
      </c>
      <c r="C15" s="76" t="s">
        <v>10</v>
      </c>
      <c r="D15" s="76" t="s">
        <v>11</v>
      </c>
      <c r="E15" s="91" t="s">
        <v>12</v>
      </c>
      <c r="F15" s="92"/>
      <c r="G15" s="79" t="s">
        <v>13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1"/>
    </row>
    <row r="16" spans="1:18" s="14" customFormat="1" ht="35.25" customHeight="1">
      <c r="A16" s="77"/>
      <c r="B16" s="99"/>
      <c r="C16" s="77"/>
      <c r="D16" s="77"/>
      <c r="E16" s="93"/>
      <c r="F16" s="94"/>
      <c r="G16" s="83" t="s">
        <v>14</v>
      </c>
      <c r="H16" s="84"/>
      <c r="I16" s="84"/>
      <c r="J16" s="84"/>
      <c r="K16" s="84"/>
      <c r="L16" s="85"/>
      <c r="M16" s="83" t="s">
        <v>15</v>
      </c>
      <c r="N16" s="84"/>
      <c r="O16" s="84"/>
      <c r="P16" s="85"/>
      <c r="Q16" s="70" t="s">
        <v>16</v>
      </c>
      <c r="R16" s="71"/>
    </row>
    <row r="17" spans="1:22" s="14" customFormat="1" ht="31.5" customHeight="1">
      <c r="A17" s="77"/>
      <c r="B17" s="99"/>
      <c r="C17" s="77"/>
      <c r="D17" s="77"/>
      <c r="E17" s="95"/>
      <c r="F17" s="96"/>
      <c r="G17" s="70" t="s">
        <v>17</v>
      </c>
      <c r="H17" s="71"/>
      <c r="I17" s="70" t="s">
        <v>18</v>
      </c>
      <c r="J17" s="71"/>
      <c r="K17" s="70" t="s">
        <v>19</v>
      </c>
      <c r="L17" s="71"/>
      <c r="M17" s="86" t="s">
        <v>123</v>
      </c>
      <c r="N17" s="87" t="s">
        <v>113</v>
      </c>
      <c r="O17" s="86" t="s">
        <v>122</v>
      </c>
      <c r="P17" s="87" t="s">
        <v>113</v>
      </c>
      <c r="Q17" s="15" t="s">
        <v>114</v>
      </c>
      <c r="R17" s="15" t="s">
        <v>115</v>
      </c>
    </row>
    <row r="18" spans="1:22" s="14" customFormat="1">
      <c r="A18" s="78"/>
      <c r="B18" s="100"/>
      <c r="C18" s="78"/>
      <c r="D18" s="78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411484</v>
      </c>
      <c r="E20" s="21">
        <f>G20+I20+K20+O20+Q20+M20</f>
        <v>191301</v>
      </c>
      <c r="F20" s="21">
        <f>H20+J20+L20+P20+R20+N20</f>
        <v>220183</v>
      </c>
      <c r="G20" s="21">
        <f t="shared" ref="G20:R20" si="1">SUM(G21:G43)</f>
        <v>1580</v>
      </c>
      <c r="H20" s="21">
        <f t="shared" si="1"/>
        <v>1502</v>
      </c>
      <c r="I20" s="21">
        <f t="shared" si="1"/>
        <v>7734</v>
      </c>
      <c r="J20" s="21">
        <f t="shared" si="1"/>
        <v>7403</v>
      </c>
      <c r="K20" s="21">
        <f t="shared" si="1"/>
        <v>33571</v>
      </c>
      <c r="L20" s="21">
        <f t="shared" si="1"/>
        <v>31706</v>
      </c>
      <c r="M20" s="21">
        <f t="shared" si="1"/>
        <v>72759</v>
      </c>
      <c r="N20" s="21">
        <f t="shared" si="1"/>
        <v>74278</v>
      </c>
      <c r="O20" s="21">
        <f t="shared" si="1"/>
        <v>54229</v>
      </c>
      <c r="P20" s="21">
        <f t="shared" si="1"/>
        <v>59828</v>
      </c>
      <c r="Q20" s="21">
        <f t="shared" si="1"/>
        <v>21428</v>
      </c>
      <c r="R20" s="21">
        <f t="shared" si="1"/>
        <v>45466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1322</v>
      </c>
      <c r="E21" s="27">
        <f>G21+I21+K21+O21+Q21+M21</f>
        <v>368</v>
      </c>
      <c r="F21" s="27">
        <f>H21+J21+L21+P21+R21+N21</f>
        <v>954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153</v>
      </c>
      <c r="N21" s="27">
        <v>435</v>
      </c>
      <c r="O21" s="27">
        <v>157</v>
      </c>
      <c r="P21" s="27">
        <v>447</v>
      </c>
      <c r="Q21" s="27">
        <v>58</v>
      </c>
      <c r="R21" s="27">
        <v>72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44917</v>
      </c>
      <c r="E22" s="27">
        <f t="shared" ref="E22:E43" si="2">G22+I22+K22+O22+Q22+M22</f>
        <v>21648</v>
      </c>
      <c r="F22" s="27">
        <f t="shared" ref="F22:F43" si="3">H22+J22+L22+P22+R22+N22</f>
        <v>23269</v>
      </c>
      <c r="G22" s="27">
        <v>214</v>
      </c>
      <c r="H22" s="27">
        <v>206</v>
      </c>
      <c r="I22" s="27">
        <v>1084</v>
      </c>
      <c r="J22" s="27">
        <v>1034</v>
      </c>
      <c r="K22" s="27">
        <v>3560</v>
      </c>
      <c r="L22" s="27">
        <v>3378</v>
      </c>
      <c r="M22" s="27">
        <v>8551</v>
      </c>
      <c r="N22" s="27">
        <v>7919</v>
      </c>
      <c r="O22" s="27">
        <v>6090</v>
      </c>
      <c r="P22" s="27">
        <v>6329</v>
      </c>
      <c r="Q22" s="27">
        <v>2149</v>
      </c>
      <c r="R22" s="27">
        <v>4403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2193</v>
      </c>
      <c r="E23" s="27">
        <f t="shared" si="2"/>
        <v>1111</v>
      </c>
      <c r="F23" s="27">
        <f t="shared" si="3"/>
        <v>1082</v>
      </c>
      <c r="G23" s="27">
        <v>7</v>
      </c>
      <c r="H23" s="27">
        <v>5</v>
      </c>
      <c r="I23" s="27">
        <v>17</v>
      </c>
      <c r="J23" s="27">
        <v>19</v>
      </c>
      <c r="K23" s="27">
        <v>145</v>
      </c>
      <c r="L23" s="27">
        <v>95</v>
      </c>
      <c r="M23" s="27">
        <v>398</v>
      </c>
      <c r="N23" s="27">
        <v>338</v>
      </c>
      <c r="O23" s="27">
        <v>397</v>
      </c>
      <c r="P23" s="27">
        <v>374</v>
      </c>
      <c r="Q23" s="27">
        <v>147</v>
      </c>
      <c r="R23" s="27">
        <v>251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34373</v>
      </c>
      <c r="E24" s="27">
        <f t="shared" si="2"/>
        <v>16171</v>
      </c>
      <c r="F24" s="27">
        <f t="shared" si="3"/>
        <v>18202</v>
      </c>
      <c r="G24" s="27">
        <v>85</v>
      </c>
      <c r="H24" s="27">
        <v>102</v>
      </c>
      <c r="I24" s="27">
        <v>599</v>
      </c>
      <c r="J24" s="27">
        <v>570</v>
      </c>
      <c r="K24" s="27">
        <v>2577</v>
      </c>
      <c r="L24" s="27">
        <v>2547</v>
      </c>
      <c r="M24" s="27">
        <v>6368</v>
      </c>
      <c r="N24" s="27">
        <v>5774</v>
      </c>
      <c r="O24" s="27">
        <v>4586</v>
      </c>
      <c r="P24" s="27">
        <v>4988</v>
      </c>
      <c r="Q24" s="27">
        <v>1956</v>
      </c>
      <c r="R24" s="27">
        <v>4221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797</v>
      </c>
      <c r="E25" s="27">
        <f t="shared" si="2"/>
        <v>457</v>
      </c>
      <c r="F25" s="27">
        <f t="shared" si="3"/>
        <v>340</v>
      </c>
      <c r="G25" s="27">
        <v>5</v>
      </c>
      <c r="H25" s="27">
        <v>5</v>
      </c>
      <c r="I25" s="27">
        <v>4</v>
      </c>
      <c r="J25" s="27">
        <v>8</v>
      </c>
      <c r="K25" s="27">
        <v>36</v>
      </c>
      <c r="L25" s="27">
        <v>37</v>
      </c>
      <c r="M25" s="27">
        <v>166</v>
      </c>
      <c r="N25" s="27">
        <v>91</v>
      </c>
      <c r="O25" s="27">
        <v>177</v>
      </c>
      <c r="P25" s="27">
        <v>118</v>
      </c>
      <c r="Q25" s="27">
        <v>69</v>
      </c>
      <c r="R25" s="27">
        <v>81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16339</v>
      </c>
      <c r="E26" s="27">
        <f t="shared" si="2"/>
        <v>7978</v>
      </c>
      <c r="F26" s="27">
        <f t="shared" si="3"/>
        <v>8361</v>
      </c>
      <c r="G26" s="27">
        <v>6</v>
      </c>
      <c r="H26" s="27">
        <v>5</v>
      </c>
      <c r="I26" s="27">
        <v>100</v>
      </c>
      <c r="J26" s="27">
        <v>84</v>
      </c>
      <c r="K26" s="27">
        <v>1236</v>
      </c>
      <c r="L26" s="27">
        <v>1193</v>
      </c>
      <c r="M26" s="27">
        <v>2976</v>
      </c>
      <c r="N26" s="27">
        <v>2427</v>
      </c>
      <c r="O26" s="27">
        <v>2696</v>
      </c>
      <c r="P26" s="27">
        <v>2792</v>
      </c>
      <c r="Q26" s="27">
        <v>964</v>
      </c>
      <c r="R26" s="27">
        <v>1860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8819</v>
      </c>
      <c r="E27" s="27">
        <f t="shared" si="2"/>
        <v>4286</v>
      </c>
      <c r="F27" s="27">
        <f t="shared" si="3"/>
        <v>4533</v>
      </c>
      <c r="G27" s="27">
        <v>6</v>
      </c>
      <c r="H27" s="27">
        <v>3</v>
      </c>
      <c r="I27" s="27">
        <v>58</v>
      </c>
      <c r="J27" s="27">
        <v>52</v>
      </c>
      <c r="K27" s="27">
        <v>672</v>
      </c>
      <c r="L27" s="27">
        <v>726</v>
      </c>
      <c r="M27" s="27">
        <v>1616</v>
      </c>
      <c r="N27" s="27">
        <v>1431</v>
      </c>
      <c r="O27" s="27">
        <v>1449</v>
      </c>
      <c r="P27" s="27">
        <v>1478</v>
      </c>
      <c r="Q27" s="27">
        <v>485</v>
      </c>
      <c r="R27" s="27">
        <v>843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27190</v>
      </c>
      <c r="E28" s="27">
        <f t="shared" si="2"/>
        <v>12462</v>
      </c>
      <c r="F28" s="27">
        <f t="shared" si="3"/>
        <v>14728</v>
      </c>
      <c r="G28" s="27">
        <v>101</v>
      </c>
      <c r="H28" s="27">
        <v>101</v>
      </c>
      <c r="I28" s="27">
        <v>607</v>
      </c>
      <c r="J28" s="27">
        <v>544</v>
      </c>
      <c r="K28" s="27">
        <v>2613</v>
      </c>
      <c r="L28" s="27">
        <v>2506</v>
      </c>
      <c r="M28" s="27">
        <v>4574</v>
      </c>
      <c r="N28" s="27">
        <v>5248</v>
      </c>
      <c r="O28" s="27">
        <v>3507</v>
      </c>
      <c r="P28" s="27">
        <v>3840</v>
      </c>
      <c r="Q28" s="27">
        <v>1060</v>
      </c>
      <c r="R28" s="27">
        <v>2489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26586</v>
      </c>
      <c r="E29" s="27">
        <f t="shared" si="2"/>
        <v>11216</v>
      </c>
      <c r="F29" s="27">
        <f t="shared" si="3"/>
        <v>15370</v>
      </c>
      <c r="G29" s="27">
        <v>224</v>
      </c>
      <c r="H29" s="27">
        <v>249</v>
      </c>
      <c r="I29" s="27">
        <v>1012</v>
      </c>
      <c r="J29" s="27">
        <v>1057</v>
      </c>
      <c r="K29" s="27">
        <v>2755</v>
      </c>
      <c r="L29" s="27">
        <v>2680</v>
      </c>
      <c r="M29" s="27">
        <v>3516</v>
      </c>
      <c r="N29" s="27">
        <v>6128</v>
      </c>
      <c r="O29" s="27">
        <v>2840</v>
      </c>
      <c r="P29" s="27">
        <v>3620</v>
      </c>
      <c r="Q29" s="27">
        <v>869</v>
      </c>
      <c r="R29" s="27">
        <v>1636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86653</v>
      </c>
      <c r="E30" s="27">
        <f t="shared" si="2"/>
        <v>38552</v>
      </c>
      <c r="F30" s="27">
        <f t="shared" si="3"/>
        <v>48101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19500</v>
      </c>
      <c r="N30" s="27">
        <v>19639</v>
      </c>
      <c r="O30" s="27">
        <v>12985</v>
      </c>
      <c r="P30" s="27">
        <v>14916</v>
      </c>
      <c r="Q30" s="27">
        <v>6067</v>
      </c>
      <c r="R30" s="27">
        <v>13546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69975</v>
      </c>
      <c r="E31" s="27">
        <f t="shared" si="2"/>
        <v>31083</v>
      </c>
      <c r="F31" s="27">
        <f t="shared" si="3"/>
        <v>38892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15484</v>
      </c>
      <c r="N31" s="27">
        <v>15561</v>
      </c>
      <c r="O31" s="27">
        <v>11021</v>
      </c>
      <c r="P31" s="27">
        <v>12499</v>
      </c>
      <c r="Q31" s="27">
        <v>4578</v>
      </c>
      <c r="R31" s="27">
        <v>10832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16923</v>
      </c>
      <c r="E32" s="27">
        <f t="shared" si="2"/>
        <v>8650</v>
      </c>
      <c r="F32" s="27">
        <f t="shared" si="3"/>
        <v>8273</v>
      </c>
      <c r="G32" s="27">
        <v>299</v>
      </c>
      <c r="H32" s="27">
        <v>288</v>
      </c>
      <c r="I32" s="27">
        <v>1508</v>
      </c>
      <c r="J32" s="27">
        <v>1415</v>
      </c>
      <c r="K32" s="27">
        <v>6843</v>
      </c>
      <c r="L32" s="27">
        <v>6570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12619</v>
      </c>
      <c r="E33" s="27">
        <f t="shared" si="2"/>
        <v>6678</v>
      </c>
      <c r="F33" s="27">
        <f t="shared" si="3"/>
        <v>5941</v>
      </c>
      <c r="G33" s="27">
        <v>212</v>
      </c>
      <c r="H33" s="27">
        <v>186</v>
      </c>
      <c r="I33" s="27">
        <v>1085</v>
      </c>
      <c r="J33" s="27">
        <v>1016</v>
      </c>
      <c r="K33" s="27">
        <v>5381</v>
      </c>
      <c r="L33" s="27">
        <v>4739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12894</v>
      </c>
      <c r="E34" s="27">
        <f t="shared" si="2"/>
        <v>6617</v>
      </c>
      <c r="F34" s="27">
        <f t="shared" si="3"/>
        <v>6277</v>
      </c>
      <c r="G34" s="27">
        <v>260</v>
      </c>
      <c r="H34" s="27">
        <v>219</v>
      </c>
      <c r="I34" s="27">
        <v>1167</v>
      </c>
      <c r="J34" s="27">
        <v>1183</v>
      </c>
      <c r="K34" s="27">
        <v>5190</v>
      </c>
      <c r="L34" s="27">
        <v>4875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8918</v>
      </c>
      <c r="E35" s="27">
        <f t="shared" si="2"/>
        <v>4000</v>
      </c>
      <c r="F35" s="27">
        <f t="shared" si="3"/>
        <v>4918</v>
      </c>
      <c r="G35" s="27">
        <v>6</v>
      </c>
      <c r="H35" s="27">
        <v>11</v>
      </c>
      <c r="I35" s="27">
        <v>51</v>
      </c>
      <c r="J35" s="27">
        <v>29</v>
      </c>
      <c r="K35" s="27">
        <v>116</v>
      </c>
      <c r="L35" s="27">
        <v>126</v>
      </c>
      <c r="M35" s="27">
        <v>1219</v>
      </c>
      <c r="N35" s="27">
        <v>1691</v>
      </c>
      <c r="O35" s="27">
        <v>1799</v>
      </c>
      <c r="P35" s="27">
        <v>1972</v>
      </c>
      <c r="Q35" s="27">
        <v>809</v>
      </c>
      <c r="R35" s="27">
        <v>1089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13150</v>
      </c>
      <c r="E36" s="27">
        <f t="shared" si="2"/>
        <v>6360</v>
      </c>
      <c r="F36" s="27">
        <f t="shared" si="3"/>
        <v>6790</v>
      </c>
      <c r="G36" s="27">
        <v>54</v>
      </c>
      <c r="H36" s="27">
        <v>30</v>
      </c>
      <c r="I36" s="27">
        <v>228</v>
      </c>
      <c r="J36" s="27">
        <v>202</v>
      </c>
      <c r="K36" s="27">
        <v>1083</v>
      </c>
      <c r="L36" s="27">
        <v>975</v>
      </c>
      <c r="M36" s="27">
        <v>2295</v>
      </c>
      <c r="N36" s="27">
        <v>2100</v>
      </c>
      <c r="O36" s="27">
        <v>1927</v>
      </c>
      <c r="P36" s="27">
        <v>1957</v>
      </c>
      <c r="Q36" s="27">
        <v>773</v>
      </c>
      <c r="R36" s="27">
        <v>1526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9753</v>
      </c>
      <c r="E37" s="27">
        <f t="shared" si="2"/>
        <v>4280</v>
      </c>
      <c r="F37" s="27">
        <f t="shared" si="3"/>
        <v>5473</v>
      </c>
      <c r="G37" s="27">
        <v>16</v>
      </c>
      <c r="H37" s="27">
        <v>20</v>
      </c>
      <c r="I37" s="27">
        <v>138</v>
      </c>
      <c r="J37" s="27">
        <v>126</v>
      </c>
      <c r="K37" s="27">
        <v>1141</v>
      </c>
      <c r="L37" s="27">
        <v>1070</v>
      </c>
      <c r="M37" s="27">
        <v>1504</v>
      </c>
      <c r="N37" s="27">
        <v>2113</v>
      </c>
      <c r="O37" s="27">
        <v>1164</v>
      </c>
      <c r="P37" s="27">
        <v>1556</v>
      </c>
      <c r="Q37" s="27">
        <v>317</v>
      </c>
      <c r="R37" s="27">
        <v>588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3969</v>
      </c>
      <c r="E38" s="27">
        <f t="shared" si="2"/>
        <v>1545</v>
      </c>
      <c r="F38" s="27">
        <f t="shared" si="3"/>
        <v>2424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594</v>
      </c>
      <c r="N38" s="27">
        <v>664</v>
      </c>
      <c r="O38" s="27">
        <v>625</v>
      </c>
      <c r="P38" s="27">
        <v>1009</v>
      </c>
      <c r="Q38" s="27">
        <v>326</v>
      </c>
      <c r="R38" s="27">
        <v>751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1992</v>
      </c>
      <c r="E39" s="27">
        <f t="shared" si="2"/>
        <v>1209</v>
      </c>
      <c r="F39" s="27">
        <f t="shared" si="3"/>
        <v>783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83</v>
      </c>
      <c r="N39" s="27">
        <v>260</v>
      </c>
      <c r="O39" s="27">
        <v>835</v>
      </c>
      <c r="P39" s="27">
        <v>359</v>
      </c>
      <c r="Q39" s="27">
        <v>291</v>
      </c>
      <c r="R39" s="27">
        <v>164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4492</v>
      </c>
      <c r="E40" s="27">
        <f t="shared" si="2"/>
        <v>2127</v>
      </c>
      <c r="F40" s="27">
        <f t="shared" si="3"/>
        <v>2365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926</v>
      </c>
      <c r="N40" s="27">
        <v>611</v>
      </c>
      <c r="O40" s="27">
        <v>901</v>
      </c>
      <c r="P40" s="27">
        <v>1011</v>
      </c>
      <c r="Q40" s="27">
        <v>300</v>
      </c>
      <c r="R40" s="27">
        <v>743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7610</v>
      </c>
      <c r="E43" s="27">
        <f t="shared" si="2"/>
        <v>4503</v>
      </c>
      <c r="F43" s="27">
        <f t="shared" si="3"/>
        <v>3107</v>
      </c>
      <c r="G43" s="27">
        <v>85</v>
      </c>
      <c r="H43" s="27">
        <v>72</v>
      </c>
      <c r="I43" s="27">
        <v>76</v>
      </c>
      <c r="J43" s="27">
        <v>64</v>
      </c>
      <c r="K43" s="27">
        <v>223</v>
      </c>
      <c r="L43" s="27">
        <v>189</v>
      </c>
      <c r="M43" s="27">
        <v>2836</v>
      </c>
      <c r="N43" s="27">
        <v>1848</v>
      </c>
      <c r="O43" s="27">
        <v>1073</v>
      </c>
      <c r="P43" s="27">
        <v>563</v>
      </c>
      <c r="Q43" s="27">
        <v>210</v>
      </c>
      <c r="R43" s="27">
        <v>371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7" si="4">E44+F44</f>
        <v>411484</v>
      </c>
      <c r="E44" s="21">
        <f>G44+I44+K44+O44+Q44+M44</f>
        <v>191301</v>
      </c>
      <c r="F44" s="21">
        <f>H44+J44+L44+P44+R44+N44</f>
        <v>220183</v>
      </c>
      <c r="G44" s="21">
        <f t="shared" ref="G44:R44" si="5">SUM(G45:G48)</f>
        <v>1580</v>
      </c>
      <c r="H44" s="21">
        <f t="shared" si="5"/>
        <v>1502</v>
      </c>
      <c r="I44" s="21">
        <f t="shared" si="5"/>
        <v>7734</v>
      </c>
      <c r="J44" s="21">
        <f t="shared" si="5"/>
        <v>7403</v>
      </c>
      <c r="K44" s="21">
        <f t="shared" si="5"/>
        <v>33571</v>
      </c>
      <c r="L44" s="21">
        <f t="shared" si="5"/>
        <v>31706</v>
      </c>
      <c r="M44" s="21">
        <f t="shared" si="5"/>
        <v>72759</v>
      </c>
      <c r="N44" s="21">
        <f t="shared" si="5"/>
        <v>74278</v>
      </c>
      <c r="O44" s="21">
        <f t="shared" si="5"/>
        <v>54229</v>
      </c>
      <c r="P44" s="21">
        <f t="shared" si="5"/>
        <v>59828</v>
      </c>
      <c r="Q44" s="21">
        <f t="shared" si="5"/>
        <v>21428</v>
      </c>
      <c r="R44" s="21">
        <f t="shared" si="5"/>
        <v>45466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386587</v>
      </c>
      <c r="E45" s="27">
        <f t="shared" ref="E45:E47" si="6">G45+I45+K45+O45+Q45+M45</f>
        <v>179793</v>
      </c>
      <c r="F45" s="27">
        <f t="shared" ref="F45:F47" si="7">H45+J45+L45+P45+R45+N45</f>
        <v>206794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1496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1433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7331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7046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31174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29480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68561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69532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50947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56049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20284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43254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13386</v>
      </c>
      <c r="E46" s="27">
        <f t="shared" si="6"/>
        <v>6425</v>
      </c>
      <c r="F46" s="27">
        <f t="shared" si="7"/>
        <v>6961</v>
      </c>
      <c r="G46" s="26">
        <f>'Прил. 11 СОГАЗ'!F36</f>
        <v>60</v>
      </c>
      <c r="H46" s="26">
        <f>'Прил. 11 СОГАЗ'!G36</f>
        <v>39</v>
      </c>
      <c r="I46" s="26">
        <f>'Прил. 11 СОГАЗ'!H36</f>
        <v>233</v>
      </c>
      <c r="J46" s="26">
        <f>'Прил. 11 СОГАЗ'!I36</f>
        <v>204</v>
      </c>
      <c r="K46" s="26">
        <f>'Прил. 11 СОГАЗ'!J36</f>
        <v>1122</v>
      </c>
      <c r="L46" s="26">
        <f>'Прил. 11 СОГАЗ'!K36</f>
        <v>1018</v>
      </c>
      <c r="M46" s="26">
        <f>'Прил. 11 СОГАЗ'!L36</f>
        <v>2322</v>
      </c>
      <c r="N46" s="26">
        <f>'Прил. 11 СОГАЗ'!M36</f>
        <v>2198</v>
      </c>
      <c r="O46" s="26">
        <f>'Прил. 11 СОГАЗ'!N36</f>
        <v>1919</v>
      </c>
      <c r="P46" s="26">
        <f>'Прил. 11 СОГАЗ'!O36</f>
        <v>1966</v>
      </c>
      <c r="Q46" s="26">
        <f>'Прил. 11 СОГАЗ'!P36</f>
        <v>769</v>
      </c>
      <c r="R46" s="26">
        <f>'Прил. 11 СОГАЗ'!Q36</f>
        <v>1536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10404</v>
      </c>
      <c r="E47" s="27">
        <f t="shared" si="6"/>
        <v>4601</v>
      </c>
      <c r="F47" s="27">
        <f t="shared" si="7"/>
        <v>5803</v>
      </c>
      <c r="G47" s="26">
        <f>'Прил. 11 СОГАЗ'!F29+'Прил. 11 СОГАЗ'!F30+'Прил. 11 СОГАЗ'!F31</f>
        <v>17</v>
      </c>
      <c r="H47" s="26">
        <f>'Прил. 11 СОГАЗ'!G29+'Прил. 11 СОГАЗ'!G30+'Прил. 11 СОГАЗ'!G31</f>
        <v>21</v>
      </c>
      <c r="I47" s="26">
        <f>'Прил. 11 СОГАЗ'!H29+'Прил. 11 СОГАЗ'!H30+'Прил. 11 СОГАЗ'!H31</f>
        <v>138</v>
      </c>
      <c r="J47" s="26">
        <f>'Прил. 11 СОГАЗ'!I29+'Прил. 11 СОГАЗ'!I30+'Прил. 11 СОГАЗ'!I31</f>
        <v>128</v>
      </c>
      <c r="K47" s="26">
        <f>'Прил. 11 СОГАЗ'!J29+'Прил. 11 СОГАЗ'!J30+'Прил. 11 СОГАЗ'!J31</f>
        <v>1202</v>
      </c>
      <c r="L47" s="26">
        <f>'Прил. 11 СОГАЗ'!K29+'Прил. 11 СОГАЗ'!K30+'Прил. 11 СОГАЗ'!K31</f>
        <v>1133</v>
      </c>
      <c r="M47" s="26">
        <f>'Прил. 11 СОГАЗ'!L29+'Прил. 11 СОГАЗ'!L30+'Прил. 11 СОГАЗ'!L31</f>
        <v>1696</v>
      </c>
      <c r="N47" s="26">
        <f>'Прил. 11 СОГАЗ'!M29+'Прил. 11 СОГАЗ'!M30+'Прил. 11 СОГАЗ'!M31</f>
        <v>2299</v>
      </c>
      <c r="O47" s="26">
        <f>'Прил. 11 СОГАЗ'!N29+'Прил. 11 СОГАЗ'!N30+'Прил. 11 СОГАЗ'!N31</f>
        <v>1218</v>
      </c>
      <c r="P47" s="26">
        <f>'Прил. 11 СОГАЗ'!O29+'Прил. 11 СОГАЗ'!O30+'Прил. 11 СОГАЗ'!O31</f>
        <v>1614</v>
      </c>
      <c r="Q47" s="26">
        <f>'Прил. 11 СОГАЗ'!P29+'Прил. 11 СОГАЗ'!P30+'Прил. 11 СОГАЗ'!P31</f>
        <v>330</v>
      </c>
      <c r="R47" s="26">
        <f>'Прил. 11 СОГАЗ'!Q29+'Прил. 11 СОГАЗ'!Q30+'Прил. 11 СОГАЗ'!Q31</f>
        <v>608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25" t="s">
        <v>37</v>
      </c>
      <c r="D48" s="26">
        <f t="shared" ref="D48" si="8">E48+F48</f>
        <v>1107</v>
      </c>
      <c r="E48" s="27">
        <f t="shared" ref="E48" si="9">G48+I48+K48+O48+Q48+M48</f>
        <v>482</v>
      </c>
      <c r="F48" s="27">
        <f t="shared" ref="F48" si="10">H48+J48+L48+P48+R48+N48</f>
        <v>625</v>
      </c>
      <c r="G48" s="26">
        <f>'Прил. 11 СОГАЗ'!F32+'Прил. 11 СОГАЗ'!F24</f>
        <v>7</v>
      </c>
      <c r="H48" s="26">
        <f>'Прил. 11 СОГАЗ'!G32+'Прил. 11 СОГАЗ'!G24</f>
        <v>9</v>
      </c>
      <c r="I48" s="26">
        <f>'Прил. 11 СОГАЗ'!H32+'Прил. 11 СОГАЗ'!H24</f>
        <v>32</v>
      </c>
      <c r="J48" s="26">
        <f>'Прил. 11 СОГАЗ'!I32+'Прил. 11 СОГАЗ'!I24</f>
        <v>25</v>
      </c>
      <c r="K48" s="26">
        <f>'Прил. 11 СОГАЗ'!J32+'Прил. 11 СОГАЗ'!J24</f>
        <v>73</v>
      </c>
      <c r="L48" s="26">
        <f>'Прил. 11 СОГАЗ'!K32+'Прил. 11 СОГАЗ'!K24</f>
        <v>75</v>
      </c>
      <c r="M48" s="26">
        <f>'Прил. 11 СОГАЗ'!L32+'Прил. 11 СОГАЗ'!L24</f>
        <v>180</v>
      </c>
      <c r="N48" s="26">
        <f>'Прил. 11 СОГАЗ'!M32+'Прил. 11 СОГАЗ'!M24</f>
        <v>249</v>
      </c>
      <c r="O48" s="26">
        <f>'Прил. 11 СОГАЗ'!N32+'Прил. 11 СОГАЗ'!N24</f>
        <v>145</v>
      </c>
      <c r="P48" s="26">
        <f>'Прил. 11 СОГАЗ'!O32+'Прил. 11 СОГАЗ'!O24</f>
        <v>199</v>
      </c>
      <c r="Q48" s="26">
        <f>'Прил. 11 СОГАЗ'!P32+'Прил. 11 СОГАЗ'!P24</f>
        <v>45</v>
      </c>
      <c r="R48" s="26">
        <f>'Прил. 11 СОГАЗ'!Q32+'Прил. 11 СОГАЗ'!Q24</f>
        <v>68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25"/>
      <c r="D50" s="26"/>
      <c r="E50" s="27"/>
      <c r="F50" s="27"/>
      <c r="G50" s="27"/>
      <c r="H50" s="68"/>
      <c r="I50" s="27"/>
      <c r="J50" s="68"/>
      <c r="K50" s="68"/>
      <c r="L50" s="68"/>
      <c r="M50" s="68"/>
      <c r="N50" s="68"/>
      <c r="O50" s="68"/>
      <c r="P50" s="68"/>
      <c r="Q50" s="69"/>
      <c r="R50" s="69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97"/>
      <c r="F53" s="97"/>
      <c r="G53" s="90"/>
      <c r="H53" s="90"/>
      <c r="I53" s="90"/>
      <c r="J53" s="90"/>
      <c r="K53" s="90"/>
      <c r="L53" s="90"/>
      <c r="M53" s="90"/>
      <c r="N53" s="90"/>
      <c r="O53" s="90"/>
    </row>
    <row r="54" spans="1:18" s="35" customFormat="1" ht="13.5" customHeight="1">
      <c r="E54" s="88" t="s">
        <v>44</v>
      </c>
      <c r="F54" s="88"/>
      <c r="G54" s="89" t="s">
        <v>45</v>
      </c>
      <c r="H54" s="89"/>
      <c r="I54" s="89"/>
      <c r="J54" s="89"/>
      <c r="K54" s="89"/>
      <c r="L54" s="89"/>
      <c r="M54" s="89"/>
      <c r="N54" s="89"/>
      <c r="O54" s="89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90"/>
      <c r="B56" s="90"/>
      <c r="C56" s="90"/>
      <c r="D56" s="90"/>
      <c r="E56" s="97"/>
      <c r="F56" s="97"/>
      <c r="G56" s="90"/>
      <c r="H56" s="90"/>
      <c r="I56" s="90"/>
      <c r="J56" s="90"/>
      <c r="K56" s="90"/>
      <c r="L56" s="90"/>
      <c r="M56" s="90"/>
      <c r="N56" s="90"/>
      <c r="O56" s="90"/>
    </row>
    <row r="57" spans="1:18" s="36" customFormat="1" ht="12">
      <c r="A57" s="89" t="s">
        <v>47</v>
      </c>
      <c r="B57" s="89"/>
      <c r="C57" s="89"/>
      <c r="D57" s="89"/>
      <c r="E57" s="88" t="s">
        <v>44</v>
      </c>
      <c r="F57" s="88"/>
      <c r="G57" s="89" t="s">
        <v>45</v>
      </c>
      <c r="H57" s="89"/>
      <c r="I57" s="89"/>
      <c r="J57" s="89"/>
      <c r="K57" s="89"/>
      <c r="L57" s="89"/>
      <c r="M57" s="89"/>
      <c r="N57" s="89"/>
      <c r="O57" s="89"/>
    </row>
  </sheetData>
  <mergeCells count="29"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1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3" zoomScaleNormal="63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18" s="9" customFormat="1" ht="39" customHeight="1">
      <c r="A9" s="73" t="s">
        <v>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18" s="9" customFormat="1" ht="20.25">
      <c r="F10" s="10" t="s">
        <v>7</v>
      </c>
      <c r="G10" s="101" t="s">
        <v>126</v>
      </c>
      <c r="H10" s="101"/>
      <c r="I10" s="101"/>
      <c r="J10" s="101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4" t="s">
        <v>72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8" s="13" customFormat="1" ht="15.75">
      <c r="D13" s="75" t="s">
        <v>8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6" t="s">
        <v>9</v>
      </c>
      <c r="B15" s="98" t="s">
        <v>48</v>
      </c>
      <c r="C15" s="76" t="s">
        <v>10</v>
      </c>
      <c r="D15" s="76" t="s">
        <v>11</v>
      </c>
      <c r="E15" s="91" t="s">
        <v>12</v>
      </c>
      <c r="F15" s="92"/>
      <c r="G15" s="79" t="s">
        <v>13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1"/>
    </row>
    <row r="16" spans="1:18" s="14" customFormat="1" ht="35.25" customHeight="1">
      <c r="A16" s="77"/>
      <c r="B16" s="99"/>
      <c r="C16" s="77"/>
      <c r="D16" s="77"/>
      <c r="E16" s="93"/>
      <c r="F16" s="94"/>
      <c r="G16" s="83" t="s">
        <v>14</v>
      </c>
      <c r="H16" s="84"/>
      <c r="I16" s="84"/>
      <c r="J16" s="84"/>
      <c r="K16" s="84"/>
      <c r="L16" s="85"/>
      <c r="M16" s="83" t="s">
        <v>15</v>
      </c>
      <c r="N16" s="84"/>
      <c r="O16" s="84"/>
      <c r="P16" s="85"/>
      <c r="Q16" s="70" t="s">
        <v>16</v>
      </c>
      <c r="R16" s="71"/>
    </row>
    <row r="17" spans="1:22" s="14" customFormat="1" ht="31.5" customHeight="1">
      <c r="A17" s="77"/>
      <c r="B17" s="99"/>
      <c r="C17" s="77"/>
      <c r="D17" s="77"/>
      <c r="E17" s="95"/>
      <c r="F17" s="96"/>
      <c r="G17" s="70" t="s">
        <v>17</v>
      </c>
      <c r="H17" s="71"/>
      <c r="I17" s="70" t="s">
        <v>18</v>
      </c>
      <c r="J17" s="71"/>
      <c r="K17" s="70" t="s">
        <v>19</v>
      </c>
      <c r="L17" s="71"/>
      <c r="M17" s="86" t="s">
        <v>123</v>
      </c>
      <c r="N17" s="87" t="s">
        <v>113</v>
      </c>
      <c r="O17" s="86" t="s">
        <v>122</v>
      </c>
      <c r="P17" s="87" t="s">
        <v>113</v>
      </c>
      <c r="Q17" s="15" t="s">
        <v>114</v>
      </c>
      <c r="R17" s="15" t="s">
        <v>115</v>
      </c>
    </row>
    <row r="18" spans="1:22" s="14" customFormat="1">
      <c r="A18" s="78"/>
      <c r="B18" s="100"/>
      <c r="C18" s="78"/>
      <c r="D18" s="78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255213</v>
      </c>
      <c r="E20" s="21">
        <f>G20+I20+K20+O20+Q20+M20</f>
        <v>116786</v>
      </c>
      <c r="F20" s="21">
        <f>H20+J20+L20+P20+R20+N20</f>
        <v>138427</v>
      </c>
      <c r="G20" s="21">
        <f t="shared" ref="G20:R20" si="1">SUM(G21:G43)</f>
        <v>855</v>
      </c>
      <c r="H20" s="21">
        <f t="shared" si="1"/>
        <v>866</v>
      </c>
      <c r="I20" s="21">
        <f t="shared" si="1"/>
        <v>4438</v>
      </c>
      <c r="J20" s="21">
        <f t="shared" si="1"/>
        <v>4257</v>
      </c>
      <c r="K20" s="21">
        <f t="shared" si="1"/>
        <v>21958</v>
      </c>
      <c r="L20" s="21">
        <f t="shared" si="1"/>
        <v>20528</v>
      </c>
      <c r="M20" s="21">
        <f t="shared" si="1"/>
        <v>45709</v>
      </c>
      <c r="N20" s="21">
        <f t="shared" si="1"/>
        <v>47383</v>
      </c>
      <c r="O20" s="21">
        <f t="shared" si="1"/>
        <v>31037</v>
      </c>
      <c r="P20" s="21">
        <f t="shared" si="1"/>
        <v>35818</v>
      </c>
      <c r="Q20" s="21">
        <f t="shared" si="1"/>
        <v>12789</v>
      </c>
      <c r="R20" s="21">
        <f t="shared" si="1"/>
        <v>29575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429</v>
      </c>
      <c r="E21" s="27">
        <f>G21+I21+K21+O21+Q21+M21</f>
        <v>102</v>
      </c>
      <c r="F21" s="27">
        <f>H21+J21+L21+P21+R21+N21</f>
        <v>327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43</v>
      </c>
      <c r="N21" s="27">
        <v>151</v>
      </c>
      <c r="O21" s="27">
        <v>40</v>
      </c>
      <c r="P21" s="27">
        <v>150</v>
      </c>
      <c r="Q21" s="27">
        <v>19</v>
      </c>
      <c r="R21" s="27">
        <v>26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27672</v>
      </c>
      <c r="E22" s="27">
        <f t="shared" ref="E22:E43" si="2">G22+I22+K22+O22+Q22+M22</f>
        <v>12515</v>
      </c>
      <c r="F22" s="27">
        <f t="shared" ref="F22:F43" si="3">H22+J22+L22+P22+R22+N22</f>
        <v>15157</v>
      </c>
      <c r="G22" s="27">
        <v>7</v>
      </c>
      <c r="H22" s="27">
        <v>5</v>
      </c>
      <c r="I22" s="27">
        <v>104</v>
      </c>
      <c r="J22" s="27">
        <v>119</v>
      </c>
      <c r="K22" s="27">
        <v>2522</v>
      </c>
      <c r="L22" s="27">
        <v>2311</v>
      </c>
      <c r="M22" s="27">
        <v>5422</v>
      </c>
      <c r="N22" s="27">
        <v>4716</v>
      </c>
      <c r="O22" s="27">
        <v>2919</v>
      </c>
      <c r="P22" s="27">
        <v>3624</v>
      </c>
      <c r="Q22" s="27">
        <v>1541</v>
      </c>
      <c r="R22" s="27">
        <v>4382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37625</v>
      </c>
      <c r="E23" s="27">
        <f t="shared" si="2"/>
        <v>16783</v>
      </c>
      <c r="F23" s="27">
        <f t="shared" si="3"/>
        <v>20842</v>
      </c>
      <c r="G23" s="27">
        <v>127</v>
      </c>
      <c r="H23" s="27">
        <v>103</v>
      </c>
      <c r="I23" s="27">
        <v>672</v>
      </c>
      <c r="J23" s="27">
        <v>680</v>
      </c>
      <c r="K23" s="27">
        <v>3442</v>
      </c>
      <c r="L23" s="27">
        <v>3166</v>
      </c>
      <c r="M23" s="27">
        <v>5583</v>
      </c>
      <c r="N23" s="27">
        <v>5797</v>
      </c>
      <c r="O23" s="27">
        <v>4517</v>
      </c>
      <c r="P23" s="27">
        <v>5478</v>
      </c>
      <c r="Q23" s="27">
        <v>2442</v>
      </c>
      <c r="R23" s="27">
        <v>5618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6248</v>
      </c>
      <c r="E24" s="27">
        <f t="shared" si="2"/>
        <v>3100</v>
      </c>
      <c r="F24" s="27">
        <f t="shared" si="3"/>
        <v>3148</v>
      </c>
      <c r="G24" s="27">
        <v>15</v>
      </c>
      <c r="H24" s="27">
        <v>21</v>
      </c>
      <c r="I24" s="27">
        <v>117</v>
      </c>
      <c r="J24" s="27">
        <v>114</v>
      </c>
      <c r="K24" s="27">
        <v>608</v>
      </c>
      <c r="L24" s="27">
        <v>554</v>
      </c>
      <c r="M24" s="27">
        <v>1265</v>
      </c>
      <c r="N24" s="27">
        <v>1238</v>
      </c>
      <c r="O24" s="27">
        <v>910</v>
      </c>
      <c r="P24" s="27">
        <v>877</v>
      </c>
      <c r="Q24" s="27">
        <v>185</v>
      </c>
      <c r="R24" s="27">
        <v>344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7914</v>
      </c>
      <c r="E25" s="27">
        <f t="shared" si="2"/>
        <v>3652</v>
      </c>
      <c r="F25" s="27">
        <f t="shared" si="3"/>
        <v>4262</v>
      </c>
      <c r="G25" s="27">
        <v>23</v>
      </c>
      <c r="H25" s="27">
        <v>20</v>
      </c>
      <c r="I25" s="27">
        <v>108</v>
      </c>
      <c r="J25" s="27">
        <v>125</v>
      </c>
      <c r="K25" s="27">
        <v>671</v>
      </c>
      <c r="L25" s="27">
        <v>629</v>
      </c>
      <c r="M25" s="27">
        <v>1312</v>
      </c>
      <c r="N25" s="27">
        <v>1136</v>
      </c>
      <c r="O25" s="27">
        <v>1057</v>
      </c>
      <c r="P25" s="27">
        <v>1194</v>
      </c>
      <c r="Q25" s="27">
        <v>481</v>
      </c>
      <c r="R25" s="27">
        <v>1158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41557</v>
      </c>
      <c r="E26" s="27">
        <f t="shared" si="2"/>
        <v>18840</v>
      </c>
      <c r="F26" s="27">
        <f t="shared" si="3"/>
        <v>22717</v>
      </c>
      <c r="G26" s="27">
        <v>147</v>
      </c>
      <c r="H26" s="27">
        <v>175</v>
      </c>
      <c r="I26" s="27">
        <v>882</v>
      </c>
      <c r="J26" s="27">
        <v>759</v>
      </c>
      <c r="K26" s="27">
        <v>3406</v>
      </c>
      <c r="L26" s="27">
        <v>3105</v>
      </c>
      <c r="M26" s="27">
        <v>7384</v>
      </c>
      <c r="N26" s="27">
        <v>7140</v>
      </c>
      <c r="O26" s="27">
        <v>4749</v>
      </c>
      <c r="P26" s="27">
        <v>5863</v>
      </c>
      <c r="Q26" s="27">
        <v>2272</v>
      </c>
      <c r="R26" s="27">
        <v>5675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15549</v>
      </c>
      <c r="E27" s="27">
        <f t="shared" si="2"/>
        <v>6788</v>
      </c>
      <c r="F27" s="27">
        <f t="shared" si="3"/>
        <v>8761</v>
      </c>
      <c r="G27" s="27">
        <v>94</v>
      </c>
      <c r="H27" s="27">
        <v>90</v>
      </c>
      <c r="I27" s="27">
        <v>410</v>
      </c>
      <c r="J27" s="27">
        <v>375</v>
      </c>
      <c r="K27" s="27">
        <v>1399</v>
      </c>
      <c r="L27" s="27">
        <v>1268</v>
      </c>
      <c r="M27" s="27">
        <v>2608</v>
      </c>
      <c r="N27" s="27">
        <v>3021</v>
      </c>
      <c r="O27" s="27">
        <v>1582</v>
      </c>
      <c r="P27" s="27">
        <v>2058</v>
      </c>
      <c r="Q27" s="27">
        <v>695</v>
      </c>
      <c r="R27" s="27">
        <v>1949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344</v>
      </c>
      <c r="E28" s="27">
        <f t="shared" si="2"/>
        <v>238</v>
      </c>
      <c r="F28" s="27">
        <f t="shared" si="3"/>
        <v>106</v>
      </c>
      <c r="G28" s="27">
        <v>2</v>
      </c>
      <c r="H28" s="27">
        <v>0</v>
      </c>
      <c r="I28" s="27">
        <v>5</v>
      </c>
      <c r="J28" s="27">
        <v>3</v>
      </c>
      <c r="K28" s="27">
        <v>26</v>
      </c>
      <c r="L28" s="27">
        <v>27</v>
      </c>
      <c r="M28" s="27">
        <v>113</v>
      </c>
      <c r="N28" s="27">
        <v>48</v>
      </c>
      <c r="O28" s="27">
        <v>75</v>
      </c>
      <c r="P28" s="27">
        <v>22</v>
      </c>
      <c r="Q28" s="27">
        <v>17</v>
      </c>
      <c r="R28" s="27">
        <v>6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17644</v>
      </c>
      <c r="E29" s="27">
        <f t="shared" si="2"/>
        <v>7724</v>
      </c>
      <c r="F29" s="27">
        <f t="shared" si="3"/>
        <v>9920</v>
      </c>
      <c r="G29" s="27">
        <v>14</v>
      </c>
      <c r="H29" s="27">
        <v>11</v>
      </c>
      <c r="I29" s="27">
        <v>129</v>
      </c>
      <c r="J29" s="27">
        <v>158</v>
      </c>
      <c r="K29" s="27">
        <v>1961</v>
      </c>
      <c r="L29" s="27">
        <v>1942</v>
      </c>
      <c r="M29" s="27">
        <v>3114</v>
      </c>
      <c r="N29" s="27">
        <v>3805</v>
      </c>
      <c r="O29" s="27">
        <v>1835</v>
      </c>
      <c r="P29" s="27">
        <v>2538</v>
      </c>
      <c r="Q29" s="27">
        <v>671</v>
      </c>
      <c r="R29" s="27">
        <v>1466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23548</v>
      </c>
      <c r="E30" s="27">
        <f t="shared" si="2"/>
        <v>10765</v>
      </c>
      <c r="F30" s="27">
        <f t="shared" si="3"/>
        <v>12783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5534</v>
      </c>
      <c r="N30" s="27">
        <v>6080</v>
      </c>
      <c r="O30" s="27">
        <v>3890</v>
      </c>
      <c r="P30" s="27">
        <v>4121</v>
      </c>
      <c r="Q30" s="27">
        <v>1341</v>
      </c>
      <c r="R30" s="27">
        <v>2582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22032</v>
      </c>
      <c r="E31" s="27">
        <f t="shared" si="2"/>
        <v>9934</v>
      </c>
      <c r="F31" s="27">
        <f t="shared" si="3"/>
        <v>12098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5002</v>
      </c>
      <c r="N31" s="27">
        <v>5021</v>
      </c>
      <c r="O31" s="27">
        <v>3615</v>
      </c>
      <c r="P31" s="27">
        <v>4036</v>
      </c>
      <c r="Q31" s="27">
        <v>1317</v>
      </c>
      <c r="R31" s="27">
        <v>3041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4428</v>
      </c>
      <c r="E32" s="27">
        <f t="shared" si="2"/>
        <v>2217</v>
      </c>
      <c r="F32" s="27">
        <f t="shared" si="3"/>
        <v>2211</v>
      </c>
      <c r="G32" s="27">
        <v>68</v>
      </c>
      <c r="H32" s="27">
        <v>84</v>
      </c>
      <c r="I32" s="27">
        <v>401</v>
      </c>
      <c r="J32" s="27">
        <v>393</v>
      </c>
      <c r="K32" s="27">
        <v>1748</v>
      </c>
      <c r="L32" s="27">
        <v>1734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3199</v>
      </c>
      <c r="E33" s="27">
        <f t="shared" si="2"/>
        <v>1618</v>
      </c>
      <c r="F33" s="27">
        <f t="shared" si="3"/>
        <v>1581</v>
      </c>
      <c r="G33" s="27">
        <v>61</v>
      </c>
      <c r="H33" s="27">
        <v>64</v>
      </c>
      <c r="I33" s="27">
        <v>289</v>
      </c>
      <c r="J33" s="27">
        <v>291</v>
      </c>
      <c r="K33" s="27">
        <v>1268</v>
      </c>
      <c r="L33" s="27">
        <v>1226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3161</v>
      </c>
      <c r="E34" s="27">
        <f t="shared" si="2"/>
        <v>1608</v>
      </c>
      <c r="F34" s="27">
        <f t="shared" si="3"/>
        <v>1553</v>
      </c>
      <c r="G34" s="27">
        <v>59</v>
      </c>
      <c r="H34" s="27">
        <v>63</v>
      </c>
      <c r="I34" s="27">
        <v>289</v>
      </c>
      <c r="J34" s="27">
        <v>268</v>
      </c>
      <c r="K34" s="27">
        <v>1260</v>
      </c>
      <c r="L34" s="27">
        <v>1222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8504</v>
      </c>
      <c r="E35" s="27">
        <f t="shared" si="2"/>
        <v>3831</v>
      </c>
      <c r="F35" s="27">
        <f t="shared" si="3"/>
        <v>4673</v>
      </c>
      <c r="G35" s="27">
        <v>28</v>
      </c>
      <c r="H35" s="27">
        <v>24</v>
      </c>
      <c r="I35" s="27">
        <v>203</v>
      </c>
      <c r="J35" s="27">
        <v>196</v>
      </c>
      <c r="K35" s="27">
        <v>809</v>
      </c>
      <c r="L35" s="27">
        <v>755</v>
      </c>
      <c r="M35" s="27">
        <v>1160</v>
      </c>
      <c r="N35" s="27">
        <v>1855</v>
      </c>
      <c r="O35" s="27">
        <v>1220</v>
      </c>
      <c r="P35" s="27">
        <v>1338</v>
      </c>
      <c r="Q35" s="27">
        <v>411</v>
      </c>
      <c r="R35" s="27">
        <v>505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2357</v>
      </c>
      <c r="E36" s="27">
        <f t="shared" si="2"/>
        <v>1015</v>
      </c>
      <c r="F36" s="27">
        <f t="shared" si="3"/>
        <v>1342</v>
      </c>
      <c r="G36" s="27">
        <v>1</v>
      </c>
      <c r="H36" s="27">
        <v>0</v>
      </c>
      <c r="I36" s="27">
        <v>7</v>
      </c>
      <c r="J36" s="27">
        <v>4</v>
      </c>
      <c r="K36" s="27">
        <v>201</v>
      </c>
      <c r="L36" s="27">
        <v>143</v>
      </c>
      <c r="M36" s="27">
        <v>451</v>
      </c>
      <c r="N36" s="27">
        <v>451</v>
      </c>
      <c r="O36" s="27">
        <v>235</v>
      </c>
      <c r="P36" s="27">
        <v>371</v>
      </c>
      <c r="Q36" s="27">
        <v>120</v>
      </c>
      <c r="R36" s="27">
        <v>373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21227</v>
      </c>
      <c r="E37" s="27">
        <f t="shared" si="2"/>
        <v>9480</v>
      </c>
      <c r="F37" s="27">
        <f t="shared" si="3"/>
        <v>11747</v>
      </c>
      <c r="G37" s="27">
        <v>163</v>
      </c>
      <c r="H37" s="27">
        <v>159</v>
      </c>
      <c r="I37" s="27">
        <v>798</v>
      </c>
      <c r="J37" s="27">
        <v>735</v>
      </c>
      <c r="K37" s="27">
        <v>2546</v>
      </c>
      <c r="L37" s="27">
        <v>2373</v>
      </c>
      <c r="M37" s="27">
        <v>3360</v>
      </c>
      <c r="N37" s="27">
        <v>4764</v>
      </c>
      <c r="O37" s="27">
        <v>2035</v>
      </c>
      <c r="P37" s="27">
        <v>2439</v>
      </c>
      <c r="Q37" s="27">
        <v>578</v>
      </c>
      <c r="R37" s="27">
        <v>1277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1668</v>
      </c>
      <c r="E38" s="27">
        <f t="shared" si="2"/>
        <v>574</v>
      </c>
      <c r="F38" s="27">
        <f t="shared" si="3"/>
        <v>1094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273</v>
      </c>
      <c r="N38" s="27">
        <v>340</v>
      </c>
      <c r="O38" s="27">
        <v>180</v>
      </c>
      <c r="P38" s="27">
        <v>388</v>
      </c>
      <c r="Q38" s="27">
        <v>121</v>
      </c>
      <c r="R38" s="27">
        <v>366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649</v>
      </c>
      <c r="E39" s="27">
        <f t="shared" si="2"/>
        <v>384</v>
      </c>
      <c r="F39" s="27">
        <f t="shared" si="3"/>
        <v>265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44</v>
      </c>
      <c r="N39" s="27">
        <v>82</v>
      </c>
      <c r="O39" s="27">
        <v>261</v>
      </c>
      <c r="P39" s="27">
        <v>143</v>
      </c>
      <c r="Q39" s="27">
        <v>79</v>
      </c>
      <c r="R39" s="27">
        <v>40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5875</v>
      </c>
      <c r="E40" s="27">
        <f t="shared" si="2"/>
        <v>3290</v>
      </c>
      <c r="F40" s="27">
        <f t="shared" si="3"/>
        <v>2585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1524</v>
      </c>
      <c r="N40" s="27">
        <v>878</v>
      </c>
      <c r="O40" s="27">
        <v>1318</v>
      </c>
      <c r="P40" s="27">
        <v>1026</v>
      </c>
      <c r="Q40" s="27">
        <v>448</v>
      </c>
      <c r="R40" s="27">
        <v>681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3583</v>
      </c>
      <c r="E43" s="27">
        <f t="shared" si="2"/>
        <v>2328</v>
      </c>
      <c r="F43" s="27">
        <f t="shared" si="3"/>
        <v>1255</v>
      </c>
      <c r="G43" s="27">
        <v>46</v>
      </c>
      <c r="H43" s="27">
        <v>47</v>
      </c>
      <c r="I43" s="27">
        <v>24</v>
      </c>
      <c r="J43" s="27">
        <v>37</v>
      </c>
      <c r="K43" s="27">
        <v>91</v>
      </c>
      <c r="L43" s="27">
        <v>73</v>
      </c>
      <c r="M43" s="27">
        <v>1517</v>
      </c>
      <c r="N43" s="27">
        <v>860</v>
      </c>
      <c r="O43" s="27">
        <v>599</v>
      </c>
      <c r="P43" s="27">
        <v>152</v>
      </c>
      <c r="Q43" s="27">
        <v>51</v>
      </c>
      <c r="R43" s="27">
        <v>86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7" si="4">E44+F44</f>
        <v>255213</v>
      </c>
      <c r="E44" s="21">
        <f>G44+I44+K44+O44+Q44+M44</f>
        <v>116786</v>
      </c>
      <c r="F44" s="21">
        <f>H44+J44+L44+P44+R44+N44</f>
        <v>138427</v>
      </c>
      <c r="G44" s="21">
        <f t="shared" ref="G44:R44" si="5">SUM(G45:G48)</f>
        <v>855</v>
      </c>
      <c r="H44" s="21">
        <f t="shared" si="5"/>
        <v>866</v>
      </c>
      <c r="I44" s="21">
        <f t="shared" si="5"/>
        <v>4438</v>
      </c>
      <c r="J44" s="21">
        <f t="shared" si="5"/>
        <v>4257</v>
      </c>
      <c r="K44" s="21">
        <f t="shared" si="5"/>
        <v>21958</v>
      </c>
      <c r="L44" s="21">
        <f t="shared" si="5"/>
        <v>20528</v>
      </c>
      <c r="M44" s="21">
        <f t="shared" si="5"/>
        <v>45709</v>
      </c>
      <c r="N44" s="21">
        <f t="shared" si="5"/>
        <v>47383</v>
      </c>
      <c r="O44" s="21">
        <f t="shared" si="5"/>
        <v>31037</v>
      </c>
      <c r="P44" s="21">
        <f t="shared" si="5"/>
        <v>35818</v>
      </c>
      <c r="Q44" s="21">
        <f t="shared" si="5"/>
        <v>12789</v>
      </c>
      <c r="R44" s="21">
        <f t="shared" si="5"/>
        <v>29575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223587</v>
      </c>
      <c r="E45" s="27">
        <f t="shared" ref="E45:E47" si="6">G45+I45+K45+O45+Q45+M45</f>
        <v>102682</v>
      </c>
      <c r="F45" s="27">
        <f t="shared" ref="F45:F47" si="7">H45+J45+L45+P45+R45+N45</f>
        <v>120905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656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682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3453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3350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18238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17109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40552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40146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27922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32026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11861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27592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2244</v>
      </c>
      <c r="E46" s="27">
        <f t="shared" si="6"/>
        <v>983</v>
      </c>
      <c r="F46" s="27">
        <f t="shared" si="7"/>
        <v>1261</v>
      </c>
      <c r="G46" s="26">
        <f>'Прил. 11 АЛЬФА'!F36</f>
        <v>1</v>
      </c>
      <c r="H46" s="26">
        <f>'Прил. 11 АЛЬФА'!G36</f>
        <v>0</v>
      </c>
      <c r="I46" s="26">
        <f>'Прил. 11 АЛЬФА'!H36</f>
        <v>4</v>
      </c>
      <c r="J46" s="26">
        <f>'Прил. 11 АЛЬФА'!I36</f>
        <v>2</v>
      </c>
      <c r="K46" s="26">
        <f>'Прил. 11 АЛЬФА'!J36</f>
        <v>205</v>
      </c>
      <c r="L46" s="26">
        <f>'Прил. 11 АЛЬФА'!K36</f>
        <v>152</v>
      </c>
      <c r="M46" s="26">
        <f>'Прил. 11 АЛЬФА'!L36</f>
        <v>439</v>
      </c>
      <c r="N46" s="26">
        <f>'Прил. 11 АЛЬФА'!M36</f>
        <v>405</v>
      </c>
      <c r="O46" s="26">
        <f>'Прил. 11 АЛЬФА'!N36</f>
        <v>218</v>
      </c>
      <c r="P46" s="26">
        <f>'Прил. 11 АЛЬФА'!O36</f>
        <v>342</v>
      </c>
      <c r="Q46" s="26">
        <f>'Прил. 11 АЛЬФА'!P36</f>
        <v>116</v>
      </c>
      <c r="R46" s="26">
        <f>'Прил. 11 АЛЬФА'!Q36</f>
        <v>360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23020</v>
      </c>
      <c r="E47" s="27">
        <f t="shared" si="6"/>
        <v>10244</v>
      </c>
      <c r="F47" s="27">
        <f t="shared" si="7"/>
        <v>12776</v>
      </c>
      <c r="G47" s="26">
        <f>'Прил. 11 АЛЬФА'!F29+'Прил. 11 АЛЬФА'!F30+'Прил. 11 АЛЬФА'!F31</f>
        <v>174</v>
      </c>
      <c r="H47" s="26">
        <f>'Прил. 11 АЛЬФА'!G29+'Прил. 11 АЛЬФА'!G30+'Прил. 11 АЛЬФА'!G31</f>
        <v>167</v>
      </c>
      <c r="I47" s="26">
        <f>'Прил. 11 АЛЬФА'!H29+'Прил. 11 АЛЬФА'!H30+'Прил. 11 АЛЬФА'!H31</f>
        <v>821</v>
      </c>
      <c r="J47" s="26">
        <f>'Прил. 11 АЛЬФА'!I29+'Прил. 11 АЛЬФА'!I30+'Прил. 11 АЛЬФА'!I31</f>
        <v>754</v>
      </c>
      <c r="K47" s="26">
        <f>'Прил. 11 АЛЬФА'!J29+'Прил. 11 АЛЬФА'!J30+'Прил. 11 АЛЬФА'!J31</f>
        <v>2743</v>
      </c>
      <c r="L47" s="26">
        <f>'Прил. 11 АЛЬФА'!K29+'Прил. 11 АЛЬФА'!K30+'Прил. 11 АЛЬФА'!K31</f>
        <v>2554</v>
      </c>
      <c r="M47" s="26">
        <f>'Прил. 11 АЛЬФА'!L29+'Прил. 11 АЛЬФА'!L30+'Прил. 11 АЛЬФА'!L31</f>
        <v>3752</v>
      </c>
      <c r="N47" s="26">
        <f>'Прил. 11 АЛЬФА'!M29+'Прил. 11 АЛЬФА'!M30+'Прил. 11 АЛЬФА'!M31</f>
        <v>5405</v>
      </c>
      <c r="O47" s="26">
        <f>'Прил. 11 АЛЬФА'!N29+'Прил. 11 АЛЬФА'!N30+'Прил. 11 АЛЬФА'!N31</f>
        <v>2150</v>
      </c>
      <c r="P47" s="26">
        <f>'Прил. 11 АЛЬФА'!O29+'Прил. 11 АЛЬФА'!O30+'Прил. 11 АЛЬФА'!O31</f>
        <v>2560</v>
      </c>
      <c r="Q47" s="26">
        <f>'Прил. 11 АЛЬФА'!P29+'Прил. 11 АЛЬФА'!P30+'Прил. 11 АЛЬФА'!P31</f>
        <v>604</v>
      </c>
      <c r="R47" s="26">
        <f>'Прил. 11 АЛЬФА'!Q29+'Прил. 11 АЛЬФА'!Q30+'Прил. 11 АЛЬФА'!Q31</f>
        <v>1336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25" t="s">
        <v>37</v>
      </c>
      <c r="D48" s="26">
        <f t="shared" ref="D48" si="8">E48+F48</f>
        <v>6362</v>
      </c>
      <c r="E48" s="27">
        <f t="shared" ref="E48" si="9">G48+I48+K48+O48+Q48+M48</f>
        <v>2877</v>
      </c>
      <c r="F48" s="27">
        <f t="shared" ref="F48" si="10">H48+J48+L48+P48+R48+N48</f>
        <v>3485</v>
      </c>
      <c r="G48" s="26">
        <f>'Прил. 11 АЛЬФА'!F32+'Прил. 11 АЛЬФА'!F24</f>
        <v>24</v>
      </c>
      <c r="H48" s="26">
        <f>'Прил. 11 АЛЬФА'!G32+'Прил. 11 АЛЬФА'!G24</f>
        <v>17</v>
      </c>
      <c r="I48" s="26">
        <f>'Прил. 11 АЛЬФА'!H32+'Прил. 11 АЛЬФА'!H24</f>
        <v>160</v>
      </c>
      <c r="J48" s="26">
        <f>'Прил. 11 АЛЬФА'!I32+'Прил. 11 АЛЬФА'!I24</f>
        <v>151</v>
      </c>
      <c r="K48" s="26">
        <f>'Прил. 11 АЛЬФА'!J32+'Прил. 11 АЛЬФА'!J24</f>
        <v>772</v>
      </c>
      <c r="L48" s="26">
        <f>'Прил. 11 АЛЬФА'!K32+'Прил. 11 АЛЬФА'!K24</f>
        <v>713</v>
      </c>
      <c r="M48" s="26">
        <f>'Прил. 11 АЛЬФА'!L32+'Прил. 11 АЛЬФА'!L24</f>
        <v>966</v>
      </c>
      <c r="N48" s="26">
        <f>'Прил. 11 АЛЬФА'!M32+'Прил. 11 АЛЬФА'!M24</f>
        <v>1427</v>
      </c>
      <c r="O48" s="26">
        <f>'Прил. 11 АЛЬФА'!N32+'Прил. 11 АЛЬФА'!N24</f>
        <v>747</v>
      </c>
      <c r="P48" s="26">
        <f>'Прил. 11 АЛЬФА'!O32+'Прил. 11 АЛЬФА'!O24</f>
        <v>890</v>
      </c>
      <c r="Q48" s="26">
        <f>'Прил. 11 АЛЬФА'!P32+'Прил. 11 АЛЬФА'!P24</f>
        <v>208</v>
      </c>
      <c r="R48" s="26">
        <f>'Прил. 11 АЛЬФА'!Q32+'Прил. 11 АЛЬФА'!Q24</f>
        <v>287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26"/>
      <c r="E50" s="27"/>
      <c r="F50" s="27"/>
      <c r="G50" s="27"/>
      <c r="H50" s="68"/>
      <c r="I50" s="27"/>
      <c r="J50" s="68"/>
      <c r="K50" s="68"/>
      <c r="L50" s="68"/>
      <c r="M50" s="68"/>
      <c r="N50" s="68"/>
      <c r="O50" s="68"/>
      <c r="P50" s="68"/>
      <c r="Q50" s="69"/>
      <c r="R50" s="69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97"/>
      <c r="F53" s="97"/>
      <c r="G53" s="90"/>
      <c r="H53" s="90"/>
      <c r="I53" s="90"/>
      <c r="J53" s="90"/>
      <c r="K53" s="90"/>
      <c r="L53" s="90"/>
      <c r="M53" s="90"/>
      <c r="N53" s="90"/>
      <c r="O53" s="90"/>
    </row>
    <row r="54" spans="1:18" s="35" customFormat="1" ht="13.5" customHeight="1">
      <c r="E54" s="88" t="s">
        <v>44</v>
      </c>
      <c r="F54" s="88"/>
      <c r="G54" s="89" t="s">
        <v>45</v>
      </c>
      <c r="H54" s="89"/>
      <c r="I54" s="89"/>
      <c r="J54" s="89"/>
      <c r="K54" s="89"/>
      <c r="L54" s="89"/>
      <c r="M54" s="89"/>
      <c r="N54" s="89"/>
      <c r="O54" s="89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90"/>
      <c r="B56" s="90"/>
      <c r="C56" s="90"/>
      <c r="D56" s="90"/>
      <c r="E56" s="97"/>
      <c r="F56" s="97"/>
      <c r="G56" s="90"/>
      <c r="H56" s="90"/>
      <c r="I56" s="90"/>
      <c r="J56" s="90"/>
      <c r="K56" s="90"/>
      <c r="L56" s="90"/>
      <c r="M56" s="90"/>
      <c r="N56" s="90"/>
      <c r="O56" s="90"/>
    </row>
    <row r="57" spans="1:18" s="36" customFormat="1" ht="12">
      <c r="A57" s="89" t="s">
        <v>47</v>
      </c>
      <c r="B57" s="89"/>
      <c r="C57" s="89"/>
      <c r="D57" s="89"/>
      <c r="E57" s="88" t="s">
        <v>44</v>
      </c>
      <c r="F57" s="88"/>
      <c r="G57" s="89" t="s">
        <v>45</v>
      </c>
      <c r="H57" s="89"/>
      <c r="I57" s="89"/>
      <c r="J57" s="89"/>
      <c r="K57" s="89"/>
      <c r="L57" s="89"/>
      <c r="M57" s="89"/>
      <c r="N57" s="89"/>
      <c r="O57" s="89"/>
    </row>
  </sheetData>
  <mergeCells count="29"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  <mergeCell ref="A8:R8"/>
    <mergeCell ref="A9:R9"/>
    <mergeCell ref="D12:P12"/>
    <mergeCell ref="D13:P13"/>
    <mergeCell ref="G10:J10"/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</row>
    <row r="9" spans="1:17" s="9" customFormat="1" ht="20.25">
      <c r="A9" s="72" t="s">
        <v>76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74" t="s">
        <v>70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</row>
    <row r="13" spans="1:17" s="13" customFormat="1" ht="15.75">
      <c r="C13" s="75" t="s">
        <v>8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6" t="s">
        <v>9</v>
      </c>
      <c r="B15" s="76" t="s">
        <v>10</v>
      </c>
      <c r="C15" s="102" t="s">
        <v>78</v>
      </c>
      <c r="D15" s="91" t="s">
        <v>12</v>
      </c>
      <c r="E15" s="92"/>
      <c r="F15" s="91" t="s">
        <v>13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92"/>
    </row>
    <row r="16" spans="1:17" s="14" customFormat="1" ht="37.5" customHeight="1">
      <c r="A16" s="77"/>
      <c r="B16" s="77"/>
      <c r="C16" s="103"/>
      <c r="D16" s="93"/>
      <c r="E16" s="94"/>
      <c r="F16" s="105" t="s">
        <v>14</v>
      </c>
      <c r="G16" s="106"/>
      <c r="H16" s="106"/>
      <c r="I16" s="106"/>
      <c r="J16" s="106"/>
      <c r="K16" s="107"/>
      <c r="L16" s="113" t="s">
        <v>15</v>
      </c>
      <c r="M16" s="114"/>
      <c r="N16" s="114"/>
      <c r="O16" s="115"/>
      <c r="P16" s="111" t="s">
        <v>16</v>
      </c>
      <c r="Q16" s="112"/>
    </row>
    <row r="17" spans="1:17" s="14" customFormat="1" ht="18.75" customHeight="1">
      <c r="A17" s="77"/>
      <c r="B17" s="77"/>
      <c r="C17" s="103"/>
      <c r="D17" s="95"/>
      <c r="E17" s="96"/>
      <c r="F17" s="108" t="s">
        <v>79</v>
      </c>
      <c r="G17" s="109"/>
      <c r="H17" s="108" t="s">
        <v>18</v>
      </c>
      <c r="I17" s="109"/>
      <c r="J17" s="108" t="s">
        <v>19</v>
      </c>
      <c r="K17" s="109"/>
      <c r="L17" s="116" t="s">
        <v>123</v>
      </c>
      <c r="M17" s="117"/>
      <c r="N17" s="116" t="s">
        <v>122</v>
      </c>
      <c r="O17" s="117" t="s">
        <v>113</v>
      </c>
      <c r="P17" s="59" t="s">
        <v>114</v>
      </c>
      <c r="Q17" s="59" t="s">
        <v>115</v>
      </c>
    </row>
    <row r="18" spans="1:17" s="14" customFormat="1" ht="18.75">
      <c r="A18" s="78"/>
      <c r="B18" s="78"/>
      <c r="C18" s="10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270711</v>
      </c>
      <c r="D20" s="53">
        <f>'Прил. 11 СОГАЗ'!D20+'Прил. 11 АЛЬФА'!D20</f>
        <v>125630</v>
      </c>
      <c r="E20" s="53">
        <f>'Прил. 11 СОГАЗ'!E20+'Прил. 11 АЛЬФА'!E20</f>
        <v>145081</v>
      </c>
      <c r="F20" s="53">
        <f>'Прил. 11 СОГАЗ'!F20+'Прил. 11 АЛЬФА'!F20</f>
        <v>1064</v>
      </c>
      <c r="G20" s="53">
        <f>'Прил. 11 СОГАЗ'!G20+'Прил. 11 АЛЬФА'!G20</f>
        <v>1010</v>
      </c>
      <c r="H20" s="53">
        <f>'Прил. 11 СОГАЗ'!H20+'Прил. 11 АЛЬФА'!H20</f>
        <v>4705</v>
      </c>
      <c r="I20" s="53">
        <f>'Прил. 11 СОГАЗ'!I20+'Прил. 11 АЛЬФА'!I20</f>
        <v>4530</v>
      </c>
      <c r="J20" s="53">
        <f>'Прил. 11 СОГАЗ'!J20+'Прил. 11 АЛЬФА'!J20</f>
        <v>20726</v>
      </c>
      <c r="K20" s="53">
        <f>'Прил. 11 СОГАЗ'!K20+'Прил. 11 АЛЬФА'!K20</f>
        <v>19248</v>
      </c>
      <c r="L20" s="53">
        <f>'Прил. 11 СОГАЗ'!L20+'Прил. 11 АЛЬФА'!L20</f>
        <v>47865</v>
      </c>
      <c r="M20" s="53">
        <f>'Прил. 11 СОГАЗ'!M20+'Прил. 11 АЛЬФА'!M20</f>
        <v>48195</v>
      </c>
      <c r="N20" s="53">
        <f>'Прил. 11 СОГАЗ'!N20+'Прил. 11 АЛЬФА'!N20</f>
        <v>36190</v>
      </c>
      <c r="O20" s="53">
        <f>'Прил. 11 СОГАЗ'!O20+'Прил. 11 АЛЬФА'!O20</f>
        <v>39705</v>
      </c>
      <c r="P20" s="53">
        <f>'Прил. 11 СОГАЗ'!P20+'Прил. 11 АЛЬФА'!P20</f>
        <v>15080</v>
      </c>
      <c r="Q20" s="53">
        <f>'Прил. 11 СОГАЗ'!Q20+'Прил. 11 АЛЬФА'!Q20</f>
        <v>32393</v>
      </c>
    </row>
    <row r="21" spans="1:17" s="35" customFormat="1" ht="18.75">
      <c r="A21" s="50" t="s">
        <v>81</v>
      </c>
      <c r="B21" s="51" t="s">
        <v>82</v>
      </c>
      <c r="C21" s="52">
        <f t="shared" si="0"/>
        <v>7860</v>
      </c>
      <c r="D21" s="53">
        <f>'Прил. 11 СОГАЗ'!D21+'Прил. 11 АЛЬФА'!D21</f>
        <v>3741</v>
      </c>
      <c r="E21" s="53">
        <f>'Прил. 11 СОГАЗ'!E21+'Прил. 11 АЛЬФА'!E21</f>
        <v>4119</v>
      </c>
      <c r="F21" s="53">
        <f>'Прил. 11 СОГАЗ'!F21+'Прил. 11 АЛЬФА'!F21</f>
        <v>43</v>
      </c>
      <c r="G21" s="53">
        <f>'Прил. 11 СОГАЗ'!G21+'Прил. 11 АЛЬФА'!G21</f>
        <v>37</v>
      </c>
      <c r="H21" s="53">
        <f>'Прил. 11 СОГАЗ'!H21+'Прил. 11 АЛЬФА'!H21</f>
        <v>147</v>
      </c>
      <c r="I21" s="53">
        <f>'Прил. 11 СОГАЗ'!I21+'Прил. 11 АЛЬФА'!I21</f>
        <v>131</v>
      </c>
      <c r="J21" s="53">
        <f>'Прил. 11 СОГАЗ'!J21+'Прил. 11 АЛЬФА'!J21</f>
        <v>669</v>
      </c>
      <c r="K21" s="53">
        <f>'Прил. 11 СОГАЗ'!K21+'Прил. 11 АЛЬФА'!K21</f>
        <v>562</v>
      </c>
      <c r="L21" s="53">
        <f>'Прил. 11 СОГАЗ'!L21+'Прил. 11 АЛЬФА'!L21</f>
        <v>1539</v>
      </c>
      <c r="M21" s="53">
        <f>'Прил. 11 СОГАЗ'!M21+'Прил. 11 АЛЬФА'!M21</f>
        <v>1463</v>
      </c>
      <c r="N21" s="53">
        <f>'Прил. 11 СОГАЗ'!N21+'Прил. 11 АЛЬФА'!N21</f>
        <v>969</v>
      </c>
      <c r="O21" s="53">
        <f>'Прил. 11 СОГАЗ'!O21+'Прил. 11 АЛЬФА'!O21</f>
        <v>1181</v>
      </c>
      <c r="P21" s="53">
        <f>'Прил. 11 СОГАЗ'!P21+'Прил. 11 АЛЬФА'!P21</f>
        <v>374</v>
      </c>
      <c r="Q21" s="53">
        <f>'Прил. 11 СОГАЗ'!Q21+'Прил. 11 АЛЬФА'!Q21</f>
        <v>745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46355</v>
      </c>
      <c r="D22" s="53">
        <f>'Прил. 11 СОГАЗ'!D22+'Прил. 11 АЛЬФА'!D22</f>
        <v>19921</v>
      </c>
      <c r="E22" s="53">
        <f>'Прил. 11 СОГАЗ'!E22+'Прил. 11 АЛЬФА'!E22</f>
        <v>26434</v>
      </c>
      <c r="F22" s="53">
        <f>'Прил. 11 СОГАЗ'!F22+'Прил. 11 АЛЬФА'!F22</f>
        <v>242</v>
      </c>
      <c r="G22" s="53">
        <f>'Прил. 11 СОГАЗ'!G22+'Прил. 11 АЛЬФА'!G22</f>
        <v>259</v>
      </c>
      <c r="H22" s="53">
        <f>'Прил. 11 СОГАЗ'!H22+'Прил. 11 АЛЬФА'!H22</f>
        <v>1171</v>
      </c>
      <c r="I22" s="53">
        <f>'Прил. 11 СОГАЗ'!I22+'Прил. 11 АЛЬФА'!I22</f>
        <v>1234</v>
      </c>
      <c r="J22" s="53">
        <f>'Прил. 11 СОГАЗ'!J22+'Прил. 11 АЛЬФА'!J22</f>
        <v>4931</v>
      </c>
      <c r="K22" s="53">
        <f>'Прил. 11 СОГАЗ'!K22+'Прил. 11 АЛЬФА'!K22</f>
        <v>4848</v>
      </c>
      <c r="L22" s="53">
        <f>'Прил. 11 СОГАЗ'!L22+'Прил. 11 АЛЬФА'!L22</f>
        <v>7048</v>
      </c>
      <c r="M22" s="53">
        <f>'Прил. 11 СОГАЗ'!M22+'Прил. 11 АЛЬФА'!M22</f>
        <v>10550</v>
      </c>
      <c r="N22" s="53">
        <f>'Прил. 11 СОГАЗ'!N22+'Прил. 11 АЛЬФА'!N22</f>
        <v>4942</v>
      </c>
      <c r="O22" s="53">
        <f>'Прил. 11 СОГАЗ'!O22+'Прил. 11 АЛЬФА'!O22</f>
        <v>6370</v>
      </c>
      <c r="P22" s="53">
        <f>'Прил. 11 СОГАЗ'!P22+'Прил. 11 АЛЬФА'!P22</f>
        <v>1587</v>
      </c>
      <c r="Q22" s="53">
        <f>'Прил. 11 СОГАЗ'!Q22+'Прил. 11 АЛЬФА'!Q22</f>
        <v>3173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67" t="s">
        <v>86</v>
      </c>
      <c r="C24" s="52">
        <f t="shared" si="0"/>
        <v>1065</v>
      </c>
      <c r="D24" s="53">
        <f>'Прил. 11 СОГАЗ'!D24+'Прил. 11 АЛЬФА'!D24</f>
        <v>545</v>
      </c>
      <c r="E24" s="53">
        <f>'Прил. 11 СОГАЗ'!E24+'Прил. 11 АЛЬФА'!E24</f>
        <v>520</v>
      </c>
      <c r="F24" s="53">
        <f>'Прил. 11 СОГАЗ'!F24+'Прил. 11 АЛЬФА'!F24</f>
        <v>2</v>
      </c>
      <c r="G24" s="53">
        <f>'Прил. 11 СОГАЗ'!G24+'Прил. 11 АЛЬФА'!G24</f>
        <v>2</v>
      </c>
      <c r="H24" s="53">
        <f>'Прил. 11 СОГАЗ'!H24+'Прил. 11 АЛЬФА'!H24</f>
        <v>16</v>
      </c>
      <c r="I24" s="53">
        <f>'Прил. 11 СОГАЗ'!I24+'Прил. 11 АЛЬФА'!I24</f>
        <v>12</v>
      </c>
      <c r="J24" s="53">
        <f>'Прил. 11 СОГАЗ'!J24+'Прил. 11 АЛЬФА'!J24</f>
        <v>81</v>
      </c>
      <c r="K24" s="53">
        <f>'Прил. 11 СОГАЗ'!K24+'Прил. 11 АЛЬФА'!K24</f>
        <v>79</v>
      </c>
      <c r="L24" s="53">
        <f>'Прил. 11 СОГАЗ'!L24+'Прил. 11 АЛЬФА'!L24</f>
        <v>197</v>
      </c>
      <c r="M24" s="53">
        <f>'Прил. 11 СОГАЗ'!M24+'Прил. 11 АЛЬФА'!M24</f>
        <v>179</v>
      </c>
      <c r="N24" s="53">
        <f>'Прил. 11 СОГАЗ'!N24+'Прил. 11 АЛЬФА'!N24</f>
        <v>198</v>
      </c>
      <c r="O24" s="53">
        <f>'Прил. 11 СОГАЗ'!O24+'Прил. 11 АЛЬФА'!O24</f>
        <v>189</v>
      </c>
      <c r="P24" s="53">
        <f>'Прил. 11 СОГАЗ'!P24+'Прил. 11 АЛЬФА'!P24</f>
        <v>51</v>
      </c>
      <c r="Q24" s="53">
        <f>'Прил. 11 СОГАЗ'!Q24+'Прил. 11 АЛЬФА'!Q24</f>
        <v>59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38437</v>
      </c>
      <c r="D25" s="53">
        <f>'Прил. 11 СОГАЗ'!D25+'Прил. 11 АЛЬФА'!D25</f>
        <v>19179</v>
      </c>
      <c r="E25" s="53">
        <f>'Прил. 11 СОГАЗ'!E25+'Прил. 11 АЛЬФА'!E25</f>
        <v>19258</v>
      </c>
      <c r="F25" s="53">
        <f>'Прил. 11 СОГАЗ'!F25+'Прил. 11 АЛЬФА'!F25</f>
        <v>97</v>
      </c>
      <c r="G25" s="53">
        <f>'Прил. 11 СОГАЗ'!G25+'Прил. 11 АЛЬФА'!G25</f>
        <v>111</v>
      </c>
      <c r="H25" s="53">
        <f>'Прил. 11 СОГАЗ'!H25+'Прил. 11 АЛЬФА'!H25</f>
        <v>628</v>
      </c>
      <c r="I25" s="53">
        <f>'Прил. 11 СОГАЗ'!I25+'Прил. 11 АЛЬФА'!I25</f>
        <v>592</v>
      </c>
      <c r="J25" s="53">
        <f>'Прил. 11 СОГАЗ'!J25+'Прил. 11 АЛЬФА'!J25</f>
        <v>2730</v>
      </c>
      <c r="K25" s="53">
        <f>'Прил. 11 СОГАЗ'!K25+'Прил. 11 АЛЬФА'!K25</f>
        <v>2683</v>
      </c>
      <c r="L25" s="53">
        <f>'Прил. 11 СОГАЗ'!L25+'Прил. 11 АЛЬФА'!L25</f>
        <v>8185</v>
      </c>
      <c r="M25" s="53">
        <f>'Прил. 11 СОГАЗ'!M25+'Прил. 11 АЛЬФА'!M25</f>
        <v>6164</v>
      </c>
      <c r="N25" s="53">
        <f>'Прил. 11 СОГАЗ'!N25+'Прил. 11 АЛЬФА'!N25</f>
        <v>5452</v>
      </c>
      <c r="O25" s="53">
        <f>'Прил. 11 СОГАЗ'!O25+'Прил. 11 АЛЬФА'!O25</f>
        <v>5318</v>
      </c>
      <c r="P25" s="53">
        <f>'Прил. 11 СОГАЗ'!P25+'Прил. 11 АЛЬФА'!P25</f>
        <v>2087</v>
      </c>
      <c r="Q25" s="53">
        <f>'Прил. 11 СОГАЗ'!Q25+'Прил. 11 АЛЬФА'!Q25</f>
        <v>4390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471</v>
      </c>
      <c r="D26" s="53">
        <f>'Прил. 11 СОГАЗ'!D26+'Прил. 11 АЛЬФА'!D26</f>
        <v>236</v>
      </c>
      <c r="E26" s="53">
        <f>'Прил. 11 СОГАЗ'!E26+'Прил. 11 АЛЬФА'!E26</f>
        <v>235</v>
      </c>
      <c r="F26" s="53">
        <f>'Прил. 11 СОГАЗ'!F26+'Прил. 11 АЛЬФА'!F26</f>
        <v>0</v>
      </c>
      <c r="G26" s="53">
        <f>'Прил. 11 СОГАЗ'!G26+'Прил. 11 АЛЬФА'!G26</f>
        <v>0</v>
      </c>
      <c r="H26" s="53">
        <f>'Прил. 11 СОГАЗ'!H26+'Прил. 11 АЛЬФА'!H26</f>
        <v>4</v>
      </c>
      <c r="I26" s="53">
        <f>'Прил. 11 СОГАЗ'!I26+'Прил. 11 АЛЬФА'!I26</f>
        <v>4</v>
      </c>
      <c r="J26" s="53">
        <f>'Прил. 11 СОГАЗ'!J26+'Прил. 11 АЛЬФА'!J26</f>
        <v>28</v>
      </c>
      <c r="K26" s="53">
        <f>'Прил. 11 СОГАЗ'!K26+'Прил. 11 АЛЬФА'!K26</f>
        <v>21</v>
      </c>
      <c r="L26" s="53">
        <f>'Прил. 11 СОГАЗ'!L26+'Прил. 11 АЛЬФА'!L26</f>
        <v>88</v>
      </c>
      <c r="M26" s="53">
        <f>'Прил. 11 СОГАЗ'!M26+'Прил. 11 АЛЬФА'!M26</f>
        <v>62</v>
      </c>
      <c r="N26" s="53">
        <f>'Прил. 11 СОГАЗ'!N26+'Прил. 11 АЛЬФА'!N26</f>
        <v>85</v>
      </c>
      <c r="O26" s="53">
        <f>'Прил. 11 СОГАЗ'!O26+'Прил. 11 АЛЬФА'!O26</f>
        <v>78</v>
      </c>
      <c r="P26" s="53">
        <f>'Прил. 11 СОГАЗ'!P26+'Прил. 11 АЛЬФА'!P26</f>
        <v>31</v>
      </c>
      <c r="Q26" s="53">
        <f>'Прил. 11 СОГАЗ'!Q26+'Прил. 11 АЛЬФА'!Q26</f>
        <v>70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3924</v>
      </c>
      <c r="D27" s="53">
        <f>'Прил. 11 СОГАЗ'!D27+'Прил. 11 АЛЬФА'!D27</f>
        <v>1749</v>
      </c>
      <c r="E27" s="53">
        <f>'Прил. 11 СОГАЗ'!E27+'Прил. 11 АЛЬФА'!E27</f>
        <v>2175</v>
      </c>
      <c r="F27" s="53">
        <f>'Прил. 11 СОГАЗ'!F27+'Прил. 11 АЛЬФА'!F27</f>
        <v>11</v>
      </c>
      <c r="G27" s="53">
        <f>'Прил. 11 СОГАЗ'!G27+'Прил. 11 АЛЬФА'!G27</f>
        <v>12</v>
      </c>
      <c r="H27" s="53">
        <f>'Прил. 11 СОГАЗ'!H27+'Прил. 11 АЛЬФА'!H27</f>
        <v>96</v>
      </c>
      <c r="I27" s="53">
        <f>'Прил. 11 СОГАЗ'!I27+'Прил. 11 АЛЬФА'!I27</f>
        <v>88</v>
      </c>
      <c r="J27" s="53">
        <f>'Прил. 11 СОГАЗ'!J27+'Прил. 11 АЛЬФА'!J27</f>
        <v>531</v>
      </c>
      <c r="K27" s="53">
        <f>'Прил. 11 СОГАЗ'!K27+'Прил. 11 АЛЬФА'!K27</f>
        <v>496</v>
      </c>
      <c r="L27" s="53">
        <f>'Прил. 11 СОГАЗ'!L27+'Прил. 11 АЛЬФА'!L27</f>
        <v>623</v>
      </c>
      <c r="M27" s="53">
        <f>'Прил. 11 СОГАЗ'!M27+'Прил. 11 АЛЬФА'!M27</f>
        <v>907</v>
      </c>
      <c r="N27" s="53">
        <f>'Прил. 11 СОГАЗ'!N27+'Прил. 11 АЛЬФА'!N27</f>
        <v>404</v>
      </c>
      <c r="O27" s="53">
        <f>'Прил. 11 СОГАЗ'!O27+'Прил. 11 АЛЬФА'!O27</f>
        <v>511</v>
      </c>
      <c r="P27" s="53">
        <f>'Прил. 11 СОГАЗ'!P27+'Прил. 11 АЛЬФА'!P27</f>
        <v>84</v>
      </c>
      <c r="Q27" s="53">
        <f>'Прил. 11 СОГАЗ'!Q27+'Прил. 11 АЛЬФА'!Q27</f>
        <v>161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29358</v>
      </c>
      <c r="D28" s="53">
        <f>'Прил. 11 СОГАЗ'!D28+'Прил. 11 АЛЬФА'!D28</f>
        <v>13579</v>
      </c>
      <c r="E28" s="53">
        <f>'Прил. 11 СОГАЗ'!E28+'Прил. 11 АЛЬФА'!E28</f>
        <v>15779</v>
      </c>
      <c r="F28" s="53">
        <f>'Прил. 11 СОГАЗ'!F28+'Прил. 11 АЛЬФА'!F28</f>
        <v>105</v>
      </c>
      <c r="G28" s="53">
        <f>'Прил. 11 СОГАЗ'!G28+'Прил. 11 АЛЬФА'!G28</f>
        <v>98</v>
      </c>
      <c r="H28" s="53">
        <f>'Прил. 11 СОГАЗ'!H28+'Прил. 11 АЛЬФА'!H28</f>
        <v>641</v>
      </c>
      <c r="I28" s="53">
        <f>'Прил. 11 СОГАЗ'!I28+'Прил. 11 АЛЬФА'!I28</f>
        <v>574</v>
      </c>
      <c r="J28" s="53">
        <f>'Прил. 11 СОГАЗ'!J28+'Прил. 11 АЛЬФА'!J28</f>
        <v>2821</v>
      </c>
      <c r="K28" s="53">
        <f>'Прил. 11 СОГАЗ'!K28+'Прил. 11 АЛЬФА'!K28</f>
        <v>2739</v>
      </c>
      <c r="L28" s="53">
        <f>'Прил. 11 СОГАЗ'!L28+'Прил. 11 АЛЬФА'!L28</f>
        <v>5208</v>
      </c>
      <c r="M28" s="53">
        <f>'Прил. 11 СОГАЗ'!M28+'Прил. 11 АЛЬФА'!M28</f>
        <v>5800</v>
      </c>
      <c r="N28" s="53">
        <f>'Прил. 11 СОГАЗ'!N28+'Прил. 11 АЛЬФА'!N28</f>
        <v>3704</v>
      </c>
      <c r="O28" s="53">
        <f>'Прил. 11 СОГАЗ'!O28+'Прил. 11 АЛЬФА'!O28</f>
        <v>3993</v>
      </c>
      <c r="P28" s="53">
        <f>'Прил. 11 СОГАЗ'!P28+'Прил. 11 АЛЬФА'!P28</f>
        <v>1100</v>
      </c>
      <c r="Q28" s="53">
        <f>'Прил. 11 СОГАЗ'!Q28+'Прил. 11 АЛЬФА'!Q28</f>
        <v>2575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13313</v>
      </c>
      <c r="D29" s="53">
        <f>'Прил. 11 СОГАЗ'!D29+'Прил. 11 АЛЬФА'!D29</f>
        <v>5911</v>
      </c>
      <c r="E29" s="53">
        <f>'Прил. 11 СОГАЗ'!E29+'Прил. 11 АЛЬФА'!E29</f>
        <v>7402</v>
      </c>
      <c r="F29" s="53">
        <f>'Прил. 11 СОГАЗ'!F29+'Прил. 11 АЛЬФА'!F29</f>
        <v>77</v>
      </c>
      <c r="G29" s="53">
        <f>'Прил. 11 СОГАЗ'!G29+'Прил. 11 АЛЬФА'!G29</f>
        <v>63</v>
      </c>
      <c r="H29" s="53">
        <f>'Прил. 11 СОГАЗ'!H29+'Прил. 11 АЛЬФА'!H29</f>
        <v>351</v>
      </c>
      <c r="I29" s="53">
        <f>'Прил. 11 СОГАЗ'!I29+'Прил. 11 АЛЬФА'!I29</f>
        <v>323</v>
      </c>
      <c r="J29" s="53">
        <f>'Прил. 11 СОГАЗ'!J29+'Прил. 11 АЛЬФА'!J29</f>
        <v>1471</v>
      </c>
      <c r="K29" s="53">
        <f>'Прил. 11 СОГАЗ'!K29+'Прил. 11 АЛЬФА'!K29</f>
        <v>1328</v>
      </c>
      <c r="L29" s="53">
        <f>'Прил. 11 СОГАЗ'!L29+'Прил. 11 АЛЬФА'!L29</f>
        <v>2197</v>
      </c>
      <c r="M29" s="53">
        <f>'Прил. 11 СОГАЗ'!M29+'Прил. 11 АЛЬФА'!M29</f>
        <v>2920</v>
      </c>
      <c r="N29" s="53">
        <f>'Прил. 11 СОГАЗ'!N29+'Прил. 11 АЛЬФА'!N29</f>
        <v>1387</v>
      </c>
      <c r="O29" s="53">
        <f>'Прил. 11 СОГАЗ'!O29+'Прил. 11 АЛЬФА'!O29</f>
        <v>1806</v>
      </c>
      <c r="P29" s="53">
        <f>'Прил. 11 СОГАЗ'!P29+'Прил. 11 АЛЬФА'!P29</f>
        <v>428</v>
      </c>
      <c r="Q29" s="53">
        <f>'Прил. 11 СОГАЗ'!Q29+'Прил. 11 АЛЬФА'!Q29</f>
        <v>962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8140</v>
      </c>
      <c r="D30" s="53">
        <f>'Прил. 11 СОГАЗ'!D30+'Прил. 11 АЛЬФА'!D30</f>
        <v>3382</v>
      </c>
      <c r="E30" s="53">
        <f>'Прил. 11 СОГАЗ'!E30+'Прил. 11 АЛЬФА'!E30</f>
        <v>4758</v>
      </c>
      <c r="F30" s="53">
        <f>'Прил. 11 СОГАЗ'!F30+'Прил. 11 АЛЬФА'!F30</f>
        <v>58</v>
      </c>
      <c r="G30" s="53">
        <f>'Прил. 11 СОГАЗ'!G30+'Прил. 11 АЛЬФА'!G30</f>
        <v>70</v>
      </c>
      <c r="H30" s="53">
        <f>'Прил. 11 СОГАЗ'!H30+'Прил. 11 АЛЬФА'!H30</f>
        <v>301</v>
      </c>
      <c r="I30" s="53">
        <f>'Прил. 11 СОГАЗ'!I30+'Прил. 11 АЛЬФА'!I30</f>
        <v>282</v>
      </c>
      <c r="J30" s="53">
        <f>'Прил. 11 СОГАЗ'!J30+'Прил. 11 АЛЬФА'!J30</f>
        <v>1212</v>
      </c>
      <c r="K30" s="53">
        <f>'Прил. 11 СОГАЗ'!K30+'Прил. 11 АЛЬФА'!K30</f>
        <v>1155</v>
      </c>
      <c r="L30" s="53">
        <f>'Прил. 11 СОГАЗ'!L30+'Прил. 11 АЛЬФА'!L30</f>
        <v>1049</v>
      </c>
      <c r="M30" s="53">
        <f>'Прил. 11 СОГАЗ'!M30+'Прил. 11 АЛЬФА'!M30</f>
        <v>2253</v>
      </c>
      <c r="N30" s="53">
        <f>'Прил. 11 СОГАЗ'!N30+'Прил. 11 АЛЬФА'!N30</f>
        <v>633</v>
      </c>
      <c r="O30" s="53">
        <f>'Прил. 11 СОГАЗ'!O30+'Прил. 11 АЛЬФА'!O30</f>
        <v>803</v>
      </c>
      <c r="P30" s="53">
        <f>'Прил. 11 СОГАЗ'!P30+'Прил. 11 АЛЬФА'!P30</f>
        <v>129</v>
      </c>
      <c r="Q30" s="53">
        <f>'Прил. 11 СОГАЗ'!Q30+'Прил. 11 АЛЬФА'!Q30</f>
        <v>195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11971</v>
      </c>
      <c r="D31" s="53">
        <f>'Прил. 11 СОГАЗ'!D31+'Прил. 11 АЛЬФА'!D31</f>
        <v>5552</v>
      </c>
      <c r="E31" s="53">
        <f>'Прил. 11 СОГАЗ'!E31+'Прил. 11 АЛЬФА'!E31</f>
        <v>6419</v>
      </c>
      <c r="F31" s="53">
        <f>'Прил. 11 СОГАЗ'!F31+'Прил. 11 АЛЬФА'!F31</f>
        <v>56</v>
      </c>
      <c r="G31" s="53">
        <f>'Прил. 11 СОГАЗ'!G31+'Прил. 11 АЛЬФА'!G31</f>
        <v>55</v>
      </c>
      <c r="H31" s="53">
        <f>'Прил. 11 СОГАЗ'!H31+'Прил. 11 АЛЬФА'!H31</f>
        <v>307</v>
      </c>
      <c r="I31" s="53">
        <f>'Прил. 11 СОГАЗ'!I31+'Прил. 11 АЛЬФА'!I31</f>
        <v>277</v>
      </c>
      <c r="J31" s="53">
        <f>'Прил. 11 СОГАЗ'!J31+'Прил. 11 АЛЬФА'!J31</f>
        <v>1262</v>
      </c>
      <c r="K31" s="53">
        <f>'Прил. 11 СОГАЗ'!K31+'Прил. 11 АЛЬФА'!K31</f>
        <v>1204</v>
      </c>
      <c r="L31" s="53">
        <f>'Прил. 11 СОГАЗ'!L31+'Прил. 11 АЛЬФА'!L31</f>
        <v>2202</v>
      </c>
      <c r="M31" s="53">
        <f>'Прил. 11 СОГАЗ'!M31+'Прил. 11 АЛЬФА'!M31</f>
        <v>2531</v>
      </c>
      <c r="N31" s="53">
        <f>'Прил. 11 СОГАЗ'!N31+'Прил. 11 АЛЬФА'!N31</f>
        <v>1348</v>
      </c>
      <c r="O31" s="53">
        <f>'Прил. 11 СОГАЗ'!O31+'Прил. 11 АЛЬФА'!O31</f>
        <v>1565</v>
      </c>
      <c r="P31" s="53">
        <f>'Прил. 11 СОГАЗ'!P31+'Прил. 11 АЛЬФА'!P31</f>
        <v>377</v>
      </c>
      <c r="Q31" s="53">
        <f>'Прил. 11 СОГАЗ'!Q31+'Прил. 11 АЛЬФА'!Q31</f>
        <v>787</v>
      </c>
    </row>
    <row r="32" spans="1:17" s="35" customFormat="1" ht="18.75">
      <c r="A32" s="50">
        <f t="shared" si="1"/>
        <v>10</v>
      </c>
      <c r="B32" s="67" t="s">
        <v>95</v>
      </c>
      <c r="C32" s="52">
        <f t="shared" si="0"/>
        <v>6404</v>
      </c>
      <c r="D32" s="53">
        <f>'Прил. 11 СОГАЗ'!D32+'Прил. 11 АЛЬФА'!D32</f>
        <v>2814</v>
      </c>
      <c r="E32" s="53">
        <f>'Прил. 11 СОГАЗ'!E32+'Прил. 11 АЛЬФА'!E32</f>
        <v>3590</v>
      </c>
      <c r="F32" s="53">
        <f>'Прил. 11 СОГАЗ'!F32+'Прил. 11 АЛЬФА'!F32</f>
        <v>29</v>
      </c>
      <c r="G32" s="53">
        <f>'Прил. 11 СОГАЗ'!G32+'Прил. 11 АЛЬФА'!G32</f>
        <v>24</v>
      </c>
      <c r="H32" s="53">
        <f>'Прил. 11 СОГАЗ'!H32+'Прил. 11 АЛЬФА'!H32</f>
        <v>176</v>
      </c>
      <c r="I32" s="53">
        <f>'Прил. 11 СОГАЗ'!I32+'Прил. 11 АЛЬФА'!I32</f>
        <v>164</v>
      </c>
      <c r="J32" s="53">
        <f>'Прил. 11 СОГАЗ'!J32+'Прил. 11 АЛЬФА'!J32</f>
        <v>764</v>
      </c>
      <c r="K32" s="53">
        <f>'Прил. 11 СОГАЗ'!K32+'Прил. 11 АЛЬФА'!K32</f>
        <v>709</v>
      </c>
      <c r="L32" s="53">
        <f>'Прил. 11 СОГАЗ'!L32+'Прил. 11 АЛЬФА'!L32</f>
        <v>949</v>
      </c>
      <c r="M32" s="53">
        <f>'Прил. 11 СОГАЗ'!M32+'Прил. 11 АЛЬФА'!M32</f>
        <v>1497</v>
      </c>
      <c r="N32" s="53">
        <f>'Прил. 11 СОГАЗ'!N32+'Прил. 11 АЛЬФА'!N32</f>
        <v>694</v>
      </c>
      <c r="O32" s="53">
        <f>'Прил. 11 СОГАЗ'!O32+'Прил. 11 АЛЬФА'!O32</f>
        <v>900</v>
      </c>
      <c r="P32" s="53">
        <f>'Прил. 11 СОГАЗ'!P32+'Прил. 11 АЛЬФА'!P32</f>
        <v>202</v>
      </c>
      <c r="Q32" s="53">
        <f>'Прил. 11 СОГАЗ'!Q32+'Прил. 11 АЛЬФА'!Q32</f>
        <v>296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51031</v>
      </c>
      <c r="D33" s="53">
        <f>'Прил. 11 СОГАЗ'!D33+'Прил. 11 АЛЬФА'!D33</f>
        <v>23462</v>
      </c>
      <c r="E33" s="53">
        <f>'Прил. 11 СОГАЗ'!E33+'Прил. 11 АЛЬФА'!E33</f>
        <v>27569</v>
      </c>
      <c r="F33" s="53">
        <f>'Прил. 11 СОГАЗ'!F33+'Прил. 11 АЛЬФА'!F33</f>
        <v>139</v>
      </c>
      <c r="G33" s="53">
        <f>'Прил. 11 СОГАЗ'!G33+'Прил. 11 АЛЬФА'!G33</f>
        <v>134</v>
      </c>
      <c r="H33" s="53">
        <f>'Прил. 11 СОГАЗ'!H33+'Прил. 11 АЛЬФА'!H33</f>
        <v>772</v>
      </c>
      <c r="I33" s="53">
        <f>'Прил. 11 СОГАЗ'!I33+'Прил. 11 АЛЬФА'!I33</f>
        <v>756</v>
      </c>
      <c r="J33" s="53">
        <f>'Прил. 11 СОГАЗ'!J33+'Прил. 11 АЛЬФА'!J33</f>
        <v>3950</v>
      </c>
      <c r="K33" s="53">
        <f>'Прил. 11 СОГАЗ'!K33+'Прил. 11 АЛЬФА'!K33</f>
        <v>3634</v>
      </c>
      <c r="L33" s="53">
        <f>'Прил. 11 СОГАЗ'!L33+'Прил. 11 АЛЬФА'!L33</f>
        <v>9425</v>
      </c>
      <c r="M33" s="53">
        <f>'Прил. 11 СОГАЗ'!M33+'Прил. 11 АЛЬФА'!M33</f>
        <v>8959</v>
      </c>
      <c r="N33" s="53">
        <f>'Прил. 11 СОГАЗ'!N33+'Прил. 11 АЛЬФА'!N33</f>
        <v>6359</v>
      </c>
      <c r="O33" s="53">
        <f>'Прил. 11 СОГАЗ'!O33+'Прил. 11 АЛЬФА'!O33</f>
        <v>7467</v>
      </c>
      <c r="P33" s="53">
        <f>'Прил. 11 СОГАЗ'!P33+'Прил. 11 АЛЬФА'!P33</f>
        <v>2817</v>
      </c>
      <c r="Q33" s="53">
        <f>'Прил. 11 СОГАЗ'!Q33+'Прил. 11 АЛЬФА'!Q33</f>
        <v>6619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29188</v>
      </c>
      <c r="D34" s="53">
        <f>'Прил. 11 СОГАЗ'!D34+'Прил. 11 АЛЬФА'!D34</f>
        <v>13809</v>
      </c>
      <c r="E34" s="53">
        <f>'Прил. 11 СОГАЗ'!E34+'Прил. 11 АЛЬФА'!E34</f>
        <v>15379</v>
      </c>
      <c r="F34" s="53">
        <f>'Прил. 11 СОГАЗ'!F34+'Прил. 11 АЛЬФА'!F34</f>
        <v>91</v>
      </c>
      <c r="G34" s="53">
        <f>'Прил. 11 СОГАЗ'!G34+'Прил. 11 АЛЬФА'!G34</f>
        <v>82</v>
      </c>
      <c r="H34" s="53">
        <f>'Прил. 11 СОГАЗ'!H34+'Прил. 11 АЛЬФА'!H34</f>
        <v>449</v>
      </c>
      <c r="I34" s="53">
        <f>'Прил. 11 СОГАЗ'!I34+'Прил. 11 АЛЬФА'!I34</f>
        <v>441</v>
      </c>
      <c r="J34" s="53">
        <f>'Прил. 11 СОГАЗ'!J34+'Прил. 11 АЛЬФА'!J34</f>
        <v>2331</v>
      </c>
      <c r="K34" s="53">
        <f>'Прил. 11 СОГАЗ'!K34+'Прил. 11 АЛЬФА'!K34</f>
        <v>2232</v>
      </c>
      <c r="L34" s="53">
        <f>'Прил. 11 СОГАЗ'!L34+'Прил. 11 АЛЬФА'!L34</f>
        <v>5947</v>
      </c>
      <c r="M34" s="53">
        <f>'Прил. 11 СОГАЗ'!M34+'Прил. 11 АЛЬФА'!M34</f>
        <v>5214</v>
      </c>
      <c r="N34" s="53">
        <f>'Прил. 11 СОГАЗ'!N34+'Прил. 11 АЛЬФА'!N34</f>
        <v>3626</v>
      </c>
      <c r="O34" s="53">
        <f>'Прил. 11 СОГАЗ'!O34+'Прил. 11 АЛЬФА'!O34</f>
        <v>4022</v>
      </c>
      <c r="P34" s="53">
        <f>'Прил. 11 СОГАЗ'!P34+'Прил. 11 АЛЬФА'!P34</f>
        <v>1365</v>
      </c>
      <c r="Q34" s="53">
        <f>'Прил. 11 СОГАЗ'!Q34+'Прил. 11 АЛЬФА'!Q34</f>
        <v>3388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42177</v>
      </c>
      <c r="D35" s="53">
        <f>'Прил. 11 СОГАЗ'!D35+'Прил. 11 АЛЬФА'!D35</f>
        <v>19493</v>
      </c>
      <c r="E35" s="53">
        <f>'Прил. 11 СОГАЗ'!E35+'Прил. 11 АЛЬФА'!E35</f>
        <v>22684</v>
      </c>
      <c r="F35" s="53">
        <f>'Прил. 11 СОГАЗ'!F35+'Прил. 11 АЛЬФА'!F35</f>
        <v>116</v>
      </c>
      <c r="G35" s="53">
        <f>'Прил. 11 СОГАЗ'!G35+'Прил. 11 АЛЬФА'!G35</f>
        <v>98</v>
      </c>
      <c r="H35" s="53">
        <f>'Прил. 11 СОГАЗ'!H35+'Прил. 11 АЛЬФА'!H35</f>
        <v>642</v>
      </c>
      <c r="I35" s="53">
        <f>'Прил. 11 СОГАЗ'!I35+'Прил. 11 АЛЬФА'!I35</f>
        <v>651</v>
      </c>
      <c r="J35" s="53">
        <f>'Прил. 11 СОГАЗ'!J35+'Прил. 11 АЛЬФА'!J35</f>
        <v>3342</v>
      </c>
      <c r="K35" s="53">
        <f>'Прил. 11 СОГАЗ'!K35+'Прил. 11 АЛЬФА'!K35</f>
        <v>3106</v>
      </c>
      <c r="L35" s="53">
        <f>'Прил. 11 СОГАЗ'!L35+'Прил. 11 АЛЬФА'!L35</f>
        <v>7239</v>
      </c>
      <c r="M35" s="53">
        <f>'Прил. 11 СОГАЗ'!M35+'Прил. 11 АЛЬФА'!M35</f>
        <v>6961</v>
      </c>
      <c r="N35" s="53">
        <f>'Прил. 11 СОГАЗ'!N35+'Прил. 11 АЛЬФА'!N35</f>
        <v>5565</v>
      </c>
      <c r="O35" s="53">
        <f>'Прил. 11 СОГАЗ'!O35+'Прил. 11 АЛЬФА'!O35</f>
        <v>6162</v>
      </c>
      <c r="P35" s="53">
        <f>'Прил. 11 СОГАЗ'!P35+'Прил. 11 АЛЬФА'!P35</f>
        <v>2589</v>
      </c>
      <c r="Q35" s="53">
        <f>'Прил. 11 СОГАЗ'!Q35+'Прил. 11 АЛЬФА'!Q35</f>
        <v>5706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15630</v>
      </c>
      <c r="D36" s="53">
        <f>'Прил. 11 СОГАЗ'!D36+'Прил. 11 АЛЬФА'!D36</f>
        <v>7408</v>
      </c>
      <c r="E36" s="53">
        <f>'Прил. 11 СОГАЗ'!E36+'Прил. 11 АЛЬФА'!E36</f>
        <v>8222</v>
      </c>
      <c r="F36" s="53">
        <f>'Прил. 11 СОГАЗ'!F36+'Прил. 11 АЛЬФА'!F36</f>
        <v>61</v>
      </c>
      <c r="G36" s="53">
        <f>'Прил. 11 СОГАЗ'!G36+'Прил. 11 АЛЬФА'!G36</f>
        <v>39</v>
      </c>
      <c r="H36" s="53">
        <f>'Прил. 11 СОГАЗ'!H36+'Прил. 11 АЛЬФА'!H36</f>
        <v>237</v>
      </c>
      <c r="I36" s="53">
        <f>'Прил. 11 СОГАЗ'!I36+'Прил. 11 АЛЬФА'!I36</f>
        <v>206</v>
      </c>
      <c r="J36" s="53">
        <f>'Прил. 11 СОГАЗ'!J36+'Прил. 11 АЛЬФА'!J36</f>
        <v>1327</v>
      </c>
      <c r="K36" s="53">
        <f>'Прил. 11 СОГАЗ'!K36+'Прил. 11 АЛЬФА'!K36</f>
        <v>1170</v>
      </c>
      <c r="L36" s="53">
        <f>'Прил. 11 СОГАЗ'!L36+'Прил. 11 АЛЬФА'!L36</f>
        <v>2761</v>
      </c>
      <c r="M36" s="53">
        <f>'Прил. 11 СОГАЗ'!M36+'Прил. 11 АЛЬФА'!M36</f>
        <v>2603</v>
      </c>
      <c r="N36" s="53">
        <f>'Прил. 11 СОГАЗ'!N36+'Прил. 11 АЛЬФА'!N36</f>
        <v>2137</v>
      </c>
      <c r="O36" s="53">
        <f>'Прил. 11 СОГАЗ'!O36+'Прил. 11 АЛЬФА'!O36</f>
        <v>2308</v>
      </c>
      <c r="P36" s="53">
        <f>'Прил. 11 СОГАЗ'!P36+'Прил. 11 АЛЬФА'!P36</f>
        <v>885</v>
      </c>
      <c r="Q36" s="53">
        <f>'Прил. 11 СОГАЗ'!Q36+'Прил. 11 АЛЬФА'!Q36</f>
        <v>1896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1912</v>
      </c>
      <c r="D37" s="53">
        <f>'Прил. 11 СОГАЗ'!D37+'Прил. 11 АЛЬФА'!D37</f>
        <v>912</v>
      </c>
      <c r="E37" s="53">
        <f>'Прил. 11 СОГАЗ'!E37+'Прил. 11 АЛЬФА'!E37</f>
        <v>1000</v>
      </c>
      <c r="F37" s="53">
        <f>'Прил. 11 СОГАЗ'!F37+'Прил. 11 АЛЬФА'!F37</f>
        <v>3</v>
      </c>
      <c r="G37" s="53">
        <f>'Прил. 11 СОГАЗ'!G37+'Прил. 11 АЛЬФА'!G37</f>
        <v>4</v>
      </c>
      <c r="H37" s="53">
        <f>'Прил. 11 СОГАЗ'!H37+'Прил. 11 АЛЬФА'!H37</f>
        <v>20</v>
      </c>
      <c r="I37" s="53">
        <f>'Прил. 11 СОГАЗ'!I37+'Прил. 11 АЛЬФА'!I37</f>
        <v>18</v>
      </c>
      <c r="J37" s="53">
        <f>'Прил. 11 СОГАЗ'!J37+'Прил. 11 АЛЬФА'!J37</f>
        <v>162</v>
      </c>
      <c r="K37" s="53">
        <f>'Прил. 11 СОГАЗ'!K37+'Прил. 11 АЛЬФА'!K37</f>
        <v>150</v>
      </c>
      <c r="L37" s="53">
        <f>'Прил. 11 СОГАЗ'!L37+'Прил. 11 АЛЬФА'!L37</f>
        <v>354</v>
      </c>
      <c r="M37" s="53">
        <f>'Прил. 11 СОГАЗ'!M37+'Прил. 11 АЛЬФА'!M37</f>
        <v>306</v>
      </c>
      <c r="N37" s="53">
        <f>'Прил. 11 СОГАЗ'!N37+'Прил. 11 АЛЬФА'!N37</f>
        <v>265</v>
      </c>
      <c r="O37" s="53">
        <f>'Прил. 11 СОГАЗ'!O37+'Прил. 11 АЛЬФА'!O37</f>
        <v>271</v>
      </c>
      <c r="P37" s="53">
        <f>'Прил. 11 СОГАЗ'!P37+'Прил. 11 АЛЬФА'!P37</f>
        <v>108</v>
      </c>
      <c r="Q37" s="53">
        <f>'Прил. 11 СОГАЗ'!Q37+'Прил. 11 АЛЬФА'!Q37</f>
        <v>251</v>
      </c>
    </row>
    <row r="38" spans="1:17" s="35" customFormat="1" ht="18.75">
      <c r="A38" s="50">
        <v>15</v>
      </c>
      <c r="B38" s="51" t="s">
        <v>102</v>
      </c>
      <c r="C38" s="52">
        <f t="shared" si="0"/>
        <v>4843</v>
      </c>
      <c r="D38" s="53">
        <f>'Прил. 11 СОГАЗ'!D38+'Прил. 11 АЛЬФА'!D38</f>
        <v>2287</v>
      </c>
      <c r="E38" s="53">
        <f>'Прил. 11 СОГАЗ'!E38+'Прил. 11 АЛЬФА'!E38</f>
        <v>2556</v>
      </c>
      <c r="F38" s="53">
        <f>'Прил. 11 СОГАЗ'!F38+'Прил. 11 АЛЬФА'!F38</f>
        <v>9</v>
      </c>
      <c r="G38" s="53">
        <f>'Прил. 11 СОГАЗ'!G38+'Прил. 11 АЛЬФА'!G38</f>
        <v>11</v>
      </c>
      <c r="H38" s="53">
        <f>'Прил. 11 СОГАЗ'!H38+'Прил. 11 АЛЬФА'!H38</f>
        <v>41</v>
      </c>
      <c r="I38" s="53">
        <f>'Прил. 11 СОГАЗ'!I38+'Прил. 11 АЛЬФА'!I38</f>
        <v>50</v>
      </c>
      <c r="J38" s="53">
        <f>'Прил. 11 СОГАЗ'!J38+'Прил. 11 АЛЬФА'!J38</f>
        <v>321</v>
      </c>
      <c r="K38" s="53">
        <f>'Прил. 11 СОГАЗ'!K38+'Прил. 11 АЛЬФА'!K38</f>
        <v>309</v>
      </c>
      <c r="L38" s="53">
        <f>'Прил. 11 СОГАЗ'!L38+'Прил. 11 АЛЬФА'!L38</f>
        <v>771</v>
      </c>
      <c r="M38" s="53">
        <f>'Прил. 11 СОГАЗ'!M38+'Прил. 11 АЛЬФА'!M38</f>
        <v>595</v>
      </c>
      <c r="N38" s="53">
        <f>'Прил. 11 СОГАЗ'!N38+'Прил. 11 АЛЬФА'!N38</f>
        <v>711</v>
      </c>
      <c r="O38" s="53">
        <f>'Прил. 11 СОГАЗ'!O38+'Прил. 11 АЛЬФА'!O38</f>
        <v>790</v>
      </c>
      <c r="P38" s="53">
        <f>'Прил. 11 СОГАЗ'!P38+'Прил. 11 АЛЬФА'!P38</f>
        <v>434</v>
      </c>
      <c r="Q38" s="53">
        <f>'Прил. 11 СОГАЗ'!Q38+'Прил. 11 АЛЬФА'!Q38</f>
        <v>801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41519</v>
      </c>
      <c r="D39" s="53">
        <f>'Прил. 11 СОГАЗ'!D39+'Прил. 11 АЛЬФА'!D39</f>
        <v>18975</v>
      </c>
      <c r="E39" s="53">
        <f>'Прил. 11 СОГАЗ'!E39+'Прил. 11 АЛЬФА'!E39</f>
        <v>22544</v>
      </c>
      <c r="F39" s="53">
        <f>'Прил. 11 СОГАЗ'!F39+'Прил. 11 АЛЬФА'!F39</f>
        <v>113</v>
      </c>
      <c r="G39" s="53">
        <f>'Прил. 11 СОГАЗ'!G39+'Прил. 11 АЛЬФА'!G39</f>
        <v>131</v>
      </c>
      <c r="H39" s="53">
        <f>'Прил. 11 СОГАЗ'!H39+'Прил. 11 АЛЬФА'!H39</f>
        <v>700</v>
      </c>
      <c r="I39" s="53">
        <f>'Прил. 11 СОГАЗ'!I39+'Прил. 11 АЛЬФА'!I39</f>
        <v>620</v>
      </c>
      <c r="J39" s="53">
        <f>'Прил. 11 СОГАЗ'!J39+'Прил. 11 АЛЬФА'!J39</f>
        <v>3377</v>
      </c>
      <c r="K39" s="53">
        <f>'Прил. 11 СОГАЗ'!K39+'Прил. 11 АЛЬФА'!K39</f>
        <v>3127</v>
      </c>
      <c r="L39" s="53">
        <f>'Прил. 11 СОГАЗ'!L39+'Прил. 11 АЛЬФА'!L39</f>
        <v>7384</v>
      </c>
      <c r="M39" s="53">
        <f>'Прил. 11 СОГАЗ'!M39+'Прил. 11 АЛЬФА'!M39</f>
        <v>7178</v>
      </c>
      <c r="N39" s="53">
        <f>'Прил. 11 СОГАЗ'!N39+'Прил. 11 АЛЬФА'!N39</f>
        <v>5184</v>
      </c>
      <c r="O39" s="53">
        <f>'Прил. 11 СОГАЗ'!O39+'Прил. 11 АЛЬФА'!O39</f>
        <v>6207</v>
      </c>
      <c r="P39" s="53">
        <f>'Прил. 11 СОГАЗ'!P39+'Прил. 11 АЛЬФА'!P39</f>
        <v>2217</v>
      </c>
      <c r="Q39" s="53">
        <f>'Прил. 11 СОГАЗ'!Q39+'Прил. 11 АЛЬФА'!Q39</f>
        <v>5281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25605</v>
      </c>
      <c r="D40" s="53">
        <f>'Прил. 11 СОГАЗ'!D40+'Прил. 11 АЛЬФА'!D40</f>
        <v>11501</v>
      </c>
      <c r="E40" s="53">
        <f>'Прил. 11 СОГАЗ'!E40+'Прил. 11 АЛЬФА'!E40</f>
        <v>14104</v>
      </c>
      <c r="F40" s="53">
        <f>'Прил. 11 СОГАЗ'!F40+'Прил. 11 АЛЬФА'!F40</f>
        <v>107</v>
      </c>
      <c r="G40" s="53">
        <f>'Прил. 11 СОГАЗ'!G40+'Прил. 11 АЛЬФА'!G40</f>
        <v>97</v>
      </c>
      <c r="H40" s="53">
        <f>'Прил. 11 СОГАЗ'!H40+'Прил. 11 АЛЬФА'!H40</f>
        <v>530</v>
      </c>
      <c r="I40" s="53">
        <f>'Прил. 11 СОГАЗ'!I40+'Прил. 11 АЛЬФА'!I40</f>
        <v>501</v>
      </c>
      <c r="J40" s="53">
        <f>'Прил. 11 СОГАЗ'!J40+'Прил. 11 АЛЬФА'!J40</f>
        <v>2257</v>
      </c>
      <c r="K40" s="53">
        <f>'Прил. 11 СОГАЗ'!K40+'Прил. 11 АЛЬФА'!K40</f>
        <v>2200</v>
      </c>
      <c r="L40" s="53">
        <f>'Прил. 11 СОГАЗ'!L40+'Прил. 11 АЛЬФА'!L40</f>
        <v>4363</v>
      </c>
      <c r="M40" s="53">
        <f>'Прил. 11 СОГАЗ'!M40+'Прил. 11 АЛЬФА'!M40</f>
        <v>4890</v>
      </c>
      <c r="N40" s="53">
        <f>'Прил. 11 СОГАЗ'!N40+'Прил. 11 АЛЬФА'!N40</f>
        <v>3060</v>
      </c>
      <c r="O40" s="53">
        <f>'Прил. 11 СОГАЗ'!O40+'Прил. 11 АЛЬФА'!O40</f>
        <v>3622</v>
      </c>
      <c r="P40" s="53">
        <f>'Прил. 11 СОГАЗ'!P40+'Прил. 11 АЛЬФА'!P40</f>
        <v>1184</v>
      </c>
      <c r="Q40" s="53">
        <f>'Прил. 11 СОГАЗ'!Q40+'Прил. 11 АЛЬФА'!Q40</f>
        <v>2794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17674</v>
      </c>
      <c r="D41" s="53">
        <f>'Прил. 11 СОГАЗ'!D41+'Прил. 11 АЛЬФА'!D41</f>
        <v>8363</v>
      </c>
      <c r="E41" s="53">
        <f>'Прил. 11 СОГАЗ'!E41+'Прил. 11 АЛЬФА'!E41</f>
        <v>9311</v>
      </c>
      <c r="F41" s="53">
        <f>'Прил. 11 СОГАЗ'!F41+'Прил. 11 АЛЬФА'!F41</f>
        <v>39</v>
      </c>
      <c r="G41" s="53">
        <f>'Прил. 11 СОГАЗ'!G41+'Прил. 11 АЛЬФА'!G41</f>
        <v>52</v>
      </c>
      <c r="H41" s="53">
        <f>'Прил. 11 СОГАЗ'!H41+'Прил. 11 АЛЬФА'!H41</f>
        <v>300</v>
      </c>
      <c r="I41" s="53">
        <f>'Прил. 11 СОГАЗ'!I41+'Прил. 11 АЛЬФА'!I41</f>
        <v>231</v>
      </c>
      <c r="J41" s="53">
        <f>'Прил. 11 СОГАЗ'!J41+'Прил. 11 АЛЬФА'!J41</f>
        <v>1356</v>
      </c>
      <c r="K41" s="53">
        <f>'Прил. 11 СОГАЗ'!K41+'Прил. 11 АЛЬФА'!K41</f>
        <v>1282</v>
      </c>
      <c r="L41" s="53">
        <f>'Прил. 11 СОГАЗ'!L41+'Прил. 11 АЛЬФА'!L41</f>
        <v>3278</v>
      </c>
      <c r="M41" s="53">
        <f>'Прил. 11 СОГАЗ'!M41+'Прил. 11 АЛЬФА'!M41</f>
        <v>2879</v>
      </c>
      <c r="N41" s="53">
        <f>'Прил. 11 СОГАЗ'!N41+'Прил. 11 АЛЬФА'!N41</f>
        <v>2347</v>
      </c>
      <c r="O41" s="53">
        <f>'Прил. 11 СОГАЗ'!O41+'Прил. 11 АЛЬФА'!O41</f>
        <v>2559</v>
      </c>
      <c r="P41" s="53">
        <f>'Прил. 11 СОГАЗ'!P41+'Прил. 11 АЛЬФА'!P41</f>
        <v>1043</v>
      </c>
      <c r="Q41" s="53">
        <f>'Прил. 11 СОГАЗ'!Q41+'Прил. 11 АЛЬФА'!Q41</f>
        <v>2308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9352</v>
      </c>
      <c r="D42" s="53">
        <f>'Прил. 11 СОГАЗ'!D42+'Прил. 11 АЛЬФА'!D42</f>
        <v>4527</v>
      </c>
      <c r="E42" s="53">
        <f>'Прил. 11 СОГАЗ'!E42+'Прил. 11 АЛЬФА'!E42</f>
        <v>4825</v>
      </c>
      <c r="F42" s="53">
        <f>'Прил. 11 СОГАЗ'!F42+'Прил. 11 АЛЬФА'!F42</f>
        <v>19</v>
      </c>
      <c r="G42" s="53">
        <f>'Прил. 11 СОГАЗ'!G42+'Прил. 11 АЛЬФА'!G42</f>
        <v>20</v>
      </c>
      <c r="H42" s="53">
        <f>'Прил. 11 СОГАЗ'!H42+'Прил. 11 АЛЬФА'!H42</f>
        <v>109</v>
      </c>
      <c r="I42" s="53">
        <f>'Прил. 11 СОГАЗ'!I42+'Прил. 11 АЛЬФА'!I42</f>
        <v>128</v>
      </c>
      <c r="J42" s="53">
        <f>'Прил. 11 СОГАЗ'!J42+'Прил. 11 АЛЬФА'!J42</f>
        <v>739</v>
      </c>
      <c r="K42" s="53">
        <f>'Прил. 11 СОГАЗ'!K42+'Прил. 11 АЛЬФА'!K42</f>
        <v>685</v>
      </c>
      <c r="L42" s="53">
        <f>'Прил. 11 СОГАЗ'!L42+'Прил. 11 АЛЬФА'!L42</f>
        <v>1777</v>
      </c>
      <c r="M42" s="53">
        <f>'Прил. 11 СОГАЗ'!M42+'Прил. 11 АЛЬФА'!M42</f>
        <v>1386</v>
      </c>
      <c r="N42" s="53">
        <f>'Прил. 11 СОГАЗ'!N42+'Прил. 11 АЛЬФА'!N42</f>
        <v>1325</v>
      </c>
      <c r="O42" s="53">
        <f>'Прил. 11 СОГАЗ'!O42+'Прил. 11 АЛЬФА'!O42</f>
        <v>1349</v>
      </c>
      <c r="P42" s="53">
        <f>'Прил. 11 СОГАЗ'!P42+'Прил. 11 АЛЬФА'!P42</f>
        <v>558</v>
      </c>
      <c r="Q42" s="53">
        <f>'Прил. 11 СОГАЗ'!Q42+'Прил. 11 АЛЬФА'!Q42</f>
        <v>1257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666697</v>
      </c>
      <c r="D43" s="52">
        <f t="shared" si="2"/>
        <v>308087</v>
      </c>
      <c r="E43" s="52">
        <f t="shared" si="2"/>
        <v>358610</v>
      </c>
      <c r="F43" s="52">
        <f t="shared" si="2"/>
        <v>2435</v>
      </c>
      <c r="G43" s="52">
        <f t="shared" si="2"/>
        <v>2368</v>
      </c>
      <c r="H43" s="52">
        <f t="shared" si="2"/>
        <v>12172</v>
      </c>
      <c r="I43" s="52">
        <f t="shared" si="2"/>
        <v>11660</v>
      </c>
      <c r="J43" s="52">
        <f t="shared" si="2"/>
        <v>55529</v>
      </c>
      <c r="K43" s="52">
        <f t="shared" si="2"/>
        <v>52234</v>
      </c>
      <c r="L43" s="52">
        <f t="shared" ref="L43:M43" si="3">SUM(L20:L42)-L21-L23-L26-L37</f>
        <v>118468</v>
      </c>
      <c r="M43" s="52">
        <f t="shared" si="3"/>
        <v>121661</v>
      </c>
      <c r="N43" s="52">
        <f t="shared" si="2"/>
        <v>85266</v>
      </c>
      <c r="O43" s="52">
        <f t="shared" si="2"/>
        <v>95646</v>
      </c>
      <c r="P43" s="52">
        <f t="shared" si="2"/>
        <v>34217</v>
      </c>
      <c r="Q43" s="52">
        <f t="shared" si="2"/>
        <v>75041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0" t="s">
        <v>108</v>
      </c>
      <c r="F45" s="90"/>
      <c r="G45" s="90"/>
      <c r="H45" s="90"/>
      <c r="I45" s="90"/>
    </row>
    <row r="46" spans="1:17" s="35" customFormat="1" ht="13.5" customHeight="1">
      <c r="D46" s="36" t="s">
        <v>44</v>
      </c>
      <c r="E46" s="89" t="s">
        <v>45</v>
      </c>
      <c r="F46" s="89"/>
      <c r="G46" s="89"/>
      <c r="H46" s="89"/>
      <c r="I46" s="89"/>
    </row>
    <row r="47" spans="1:17" s="35" customFormat="1" ht="22.5" customHeight="1">
      <c r="A47" s="12" t="s">
        <v>46</v>
      </c>
    </row>
    <row r="48" spans="1:17" s="35" customFormat="1" ht="21" customHeight="1">
      <c r="A48" s="90" t="s">
        <v>43</v>
      </c>
      <c r="B48" s="90"/>
      <c r="C48" s="90"/>
      <c r="E48" s="90" t="s">
        <v>108</v>
      </c>
      <c r="F48" s="90"/>
      <c r="G48" s="90"/>
      <c r="H48" s="90"/>
      <c r="I48" s="90"/>
    </row>
    <row r="49" spans="1:13" s="36" customFormat="1" ht="12">
      <c r="A49" s="89" t="s">
        <v>47</v>
      </c>
      <c r="B49" s="89"/>
      <c r="C49" s="89"/>
      <c r="D49" s="36" t="s">
        <v>44</v>
      </c>
      <c r="E49" s="89" t="s">
        <v>45</v>
      </c>
      <c r="F49" s="89"/>
      <c r="G49" s="89"/>
      <c r="H49" s="89"/>
      <c r="I49" s="89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</row>
    <row r="9" spans="1:17" s="9" customFormat="1" ht="20.25">
      <c r="A9" s="72" t="s">
        <v>76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74" t="s">
        <v>71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</row>
    <row r="13" spans="1:17" s="13" customFormat="1" ht="15.75">
      <c r="C13" s="75" t="s">
        <v>8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6" t="s">
        <v>9</v>
      </c>
      <c r="B15" s="76" t="s">
        <v>10</v>
      </c>
      <c r="C15" s="102" t="s">
        <v>78</v>
      </c>
      <c r="D15" s="91" t="s">
        <v>12</v>
      </c>
      <c r="E15" s="92"/>
      <c r="F15" s="91" t="s">
        <v>13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92"/>
    </row>
    <row r="16" spans="1:17" s="14" customFormat="1" ht="37.5" customHeight="1">
      <c r="A16" s="77"/>
      <c r="B16" s="77"/>
      <c r="C16" s="103"/>
      <c r="D16" s="93"/>
      <c r="E16" s="94"/>
      <c r="F16" s="105" t="s">
        <v>14</v>
      </c>
      <c r="G16" s="106"/>
      <c r="H16" s="106"/>
      <c r="I16" s="106"/>
      <c r="J16" s="106"/>
      <c r="K16" s="107"/>
      <c r="L16" s="113" t="s">
        <v>15</v>
      </c>
      <c r="M16" s="114"/>
      <c r="N16" s="114"/>
      <c r="O16" s="115"/>
      <c r="P16" s="111" t="s">
        <v>16</v>
      </c>
      <c r="Q16" s="112"/>
    </row>
    <row r="17" spans="1:17" s="14" customFormat="1" ht="18.75" customHeight="1">
      <c r="A17" s="77"/>
      <c r="B17" s="77"/>
      <c r="C17" s="103"/>
      <c r="D17" s="95"/>
      <c r="E17" s="96"/>
      <c r="F17" s="108" t="s">
        <v>79</v>
      </c>
      <c r="G17" s="109"/>
      <c r="H17" s="108" t="s">
        <v>18</v>
      </c>
      <c r="I17" s="109"/>
      <c r="J17" s="108" t="s">
        <v>19</v>
      </c>
      <c r="K17" s="109"/>
      <c r="L17" s="116" t="s">
        <v>123</v>
      </c>
      <c r="M17" s="117"/>
      <c r="N17" s="116" t="s">
        <v>122</v>
      </c>
      <c r="O17" s="117" t="s">
        <v>113</v>
      </c>
      <c r="P17" s="59" t="s">
        <v>114</v>
      </c>
      <c r="Q17" s="59" t="s">
        <v>115</v>
      </c>
    </row>
    <row r="18" spans="1:17" s="14" customFormat="1" ht="18.75">
      <c r="A18" s="78"/>
      <c r="B18" s="78"/>
      <c r="C18" s="10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214511</v>
      </c>
      <c r="D20" s="53">
        <f>F20+H20+J20+N20+P20+L20</f>
        <v>99033</v>
      </c>
      <c r="E20" s="53">
        <f>G20+I20+K20+O20+Q20+M20</f>
        <v>115478</v>
      </c>
      <c r="F20" s="53">
        <v>827</v>
      </c>
      <c r="G20" s="53">
        <v>758</v>
      </c>
      <c r="H20" s="53">
        <v>3744</v>
      </c>
      <c r="I20" s="53">
        <v>3604</v>
      </c>
      <c r="J20" s="53">
        <v>17012</v>
      </c>
      <c r="K20" s="53">
        <v>15709</v>
      </c>
      <c r="L20" s="53">
        <v>37564</v>
      </c>
      <c r="M20" s="53">
        <v>37933</v>
      </c>
      <c r="N20" s="53">
        <v>27768</v>
      </c>
      <c r="O20" s="53">
        <v>30981</v>
      </c>
      <c r="P20" s="53">
        <v>12118</v>
      </c>
      <c r="Q20" s="53">
        <v>26493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4660</v>
      </c>
      <c r="D21" s="53">
        <f t="shared" ref="D21:D42" si="1">F21+H21+J21+N21+P21+L21</f>
        <v>2167</v>
      </c>
      <c r="E21" s="53">
        <f t="shared" ref="E21:E42" si="2">G21+I21+K21+O21+Q21+M21</f>
        <v>2493</v>
      </c>
      <c r="F21" s="53">
        <v>28</v>
      </c>
      <c r="G21" s="53">
        <v>22</v>
      </c>
      <c r="H21" s="53">
        <v>104</v>
      </c>
      <c r="I21" s="53">
        <v>94</v>
      </c>
      <c r="J21" s="53">
        <v>390</v>
      </c>
      <c r="K21" s="53">
        <v>334</v>
      </c>
      <c r="L21" s="53">
        <v>836</v>
      </c>
      <c r="M21" s="53">
        <v>860</v>
      </c>
      <c r="N21" s="53">
        <v>561</v>
      </c>
      <c r="O21" s="53">
        <v>746</v>
      </c>
      <c r="P21" s="53">
        <v>248</v>
      </c>
      <c r="Q21" s="53">
        <v>437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27865</v>
      </c>
      <c r="D22" s="53">
        <f t="shared" si="1"/>
        <v>11788</v>
      </c>
      <c r="E22" s="53">
        <f t="shared" si="2"/>
        <v>16077</v>
      </c>
      <c r="F22" s="53">
        <v>230</v>
      </c>
      <c r="G22" s="53">
        <v>249</v>
      </c>
      <c r="H22" s="53">
        <v>1047</v>
      </c>
      <c r="I22" s="53">
        <v>1077</v>
      </c>
      <c r="J22" s="53">
        <v>2916</v>
      </c>
      <c r="K22" s="53">
        <v>2818</v>
      </c>
      <c r="L22" s="53">
        <v>3689</v>
      </c>
      <c r="M22" s="53">
        <v>6501</v>
      </c>
      <c r="N22" s="53">
        <v>3006</v>
      </c>
      <c r="O22" s="53">
        <v>3756</v>
      </c>
      <c r="P22" s="53">
        <v>900</v>
      </c>
      <c r="Q22" s="53">
        <v>1676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77</v>
      </c>
      <c r="D24" s="53">
        <f t="shared" si="1"/>
        <v>38</v>
      </c>
      <c r="E24" s="53">
        <f t="shared" si="2"/>
        <v>39</v>
      </c>
      <c r="F24" s="53">
        <v>1</v>
      </c>
      <c r="G24" s="53">
        <v>0</v>
      </c>
      <c r="H24" s="53">
        <v>3</v>
      </c>
      <c r="I24" s="53">
        <v>2</v>
      </c>
      <c r="J24" s="53">
        <v>4</v>
      </c>
      <c r="K24" s="53">
        <v>5</v>
      </c>
      <c r="L24" s="53">
        <v>18</v>
      </c>
      <c r="M24" s="53">
        <v>17</v>
      </c>
      <c r="N24" s="53">
        <v>11</v>
      </c>
      <c r="O24" s="53">
        <v>11</v>
      </c>
      <c r="P24" s="53">
        <v>1</v>
      </c>
      <c r="Q24" s="53">
        <v>4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35636</v>
      </c>
      <c r="D25" s="53">
        <f t="shared" si="1"/>
        <v>17440</v>
      </c>
      <c r="E25" s="53">
        <f t="shared" si="2"/>
        <v>18196</v>
      </c>
      <c r="F25" s="53">
        <v>92</v>
      </c>
      <c r="G25" s="53">
        <v>103</v>
      </c>
      <c r="H25" s="53">
        <v>602</v>
      </c>
      <c r="I25" s="53">
        <v>566</v>
      </c>
      <c r="J25" s="53">
        <v>2630</v>
      </c>
      <c r="K25" s="53">
        <v>2614</v>
      </c>
      <c r="L25" s="53">
        <v>7333</v>
      </c>
      <c r="M25" s="53">
        <v>5797</v>
      </c>
      <c r="N25" s="53">
        <v>4814</v>
      </c>
      <c r="O25" s="53">
        <v>4912</v>
      </c>
      <c r="P25" s="53">
        <v>1969</v>
      </c>
      <c r="Q25" s="53">
        <v>4204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453</v>
      </c>
      <c r="D26" s="53">
        <f t="shared" si="1"/>
        <v>228</v>
      </c>
      <c r="E26" s="53">
        <f t="shared" si="2"/>
        <v>225</v>
      </c>
      <c r="F26" s="53">
        <v>0</v>
      </c>
      <c r="G26" s="53">
        <v>0</v>
      </c>
      <c r="H26" s="53">
        <v>4</v>
      </c>
      <c r="I26" s="53">
        <v>4</v>
      </c>
      <c r="J26" s="53">
        <v>27</v>
      </c>
      <c r="K26" s="53">
        <v>21</v>
      </c>
      <c r="L26" s="53">
        <v>86</v>
      </c>
      <c r="M26" s="53">
        <v>58</v>
      </c>
      <c r="N26" s="53">
        <v>80</v>
      </c>
      <c r="O26" s="53">
        <v>75</v>
      </c>
      <c r="P26" s="53">
        <v>31</v>
      </c>
      <c r="Q26" s="53">
        <v>67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418</v>
      </c>
      <c r="D27" s="53">
        <f t="shared" si="1"/>
        <v>191</v>
      </c>
      <c r="E27" s="53">
        <f t="shared" si="2"/>
        <v>227</v>
      </c>
      <c r="F27" s="53">
        <v>0</v>
      </c>
      <c r="G27" s="53">
        <v>0</v>
      </c>
      <c r="H27" s="53">
        <v>2</v>
      </c>
      <c r="I27" s="53">
        <v>3</v>
      </c>
      <c r="J27" s="53">
        <v>36</v>
      </c>
      <c r="K27" s="53">
        <v>37</v>
      </c>
      <c r="L27" s="53">
        <v>64</v>
      </c>
      <c r="M27" s="53">
        <v>86</v>
      </c>
      <c r="N27" s="53">
        <v>66</v>
      </c>
      <c r="O27" s="53">
        <v>71</v>
      </c>
      <c r="P27" s="53">
        <v>23</v>
      </c>
      <c r="Q27" s="53">
        <v>30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29057</v>
      </c>
      <c r="D28" s="53">
        <f t="shared" si="1"/>
        <v>13354</v>
      </c>
      <c r="E28" s="53">
        <f t="shared" si="2"/>
        <v>15703</v>
      </c>
      <c r="F28" s="53">
        <v>105</v>
      </c>
      <c r="G28" s="53">
        <v>98</v>
      </c>
      <c r="H28" s="53">
        <v>639</v>
      </c>
      <c r="I28" s="53">
        <v>572</v>
      </c>
      <c r="J28" s="53">
        <v>2813</v>
      </c>
      <c r="K28" s="53">
        <v>2730</v>
      </c>
      <c r="L28" s="53">
        <v>5085</v>
      </c>
      <c r="M28" s="53">
        <v>5762</v>
      </c>
      <c r="N28" s="53">
        <v>3627</v>
      </c>
      <c r="O28" s="53">
        <v>3972</v>
      </c>
      <c r="P28" s="53">
        <v>1085</v>
      </c>
      <c r="Q28" s="53">
        <v>2569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4384</v>
      </c>
      <c r="D29" s="53">
        <f t="shared" si="1"/>
        <v>1904</v>
      </c>
      <c r="E29" s="53">
        <f t="shared" si="2"/>
        <v>2480</v>
      </c>
      <c r="F29" s="53">
        <v>11</v>
      </c>
      <c r="G29" s="53">
        <v>7</v>
      </c>
      <c r="H29" s="53">
        <v>50</v>
      </c>
      <c r="I29" s="53">
        <v>54</v>
      </c>
      <c r="J29" s="53">
        <v>469</v>
      </c>
      <c r="K29" s="53">
        <v>457</v>
      </c>
      <c r="L29" s="53">
        <v>716</v>
      </c>
      <c r="M29" s="53">
        <v>929</v>
      </c>
      <c r="N29" s="53">
        <v>510</v>
      </c>
      <c r="O29" s="53">
        <v>730</v>
      </c>
      <c r="P29" s="53">
        <v>148</v>
      </c>
      <c r="Q29" s="53">
        <v>303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3179</v>
      </c>
      <c r="D30" s="53">
        <f t="shared" si="1"/>
        <v>1311</v>
      </c>
      <c r="E30" s="53">
        <f t="shared" si="2"/>
        <v>1868</v>
      </c>
      <c r="F30" s="53">
        <v>6</v>
      </c>
      <c r="G30" s="53">
        <v>12</v>
      </c>
      <c r="H30" s="53">
        <v>76</v>
      </c>
      <c r="I30" s="53">
        <v>67</v>
      </c>
      <c r="J30" s="53">
        <v>477</v>
      </c>
      <c r="K30" s="53">
        <v>460</v>
      </c>
      <c r="L30" s="53">
        <v>404</v>
      </c>
      <c r="M30" s="53">
        <v>841</v>
      </c>
      <c r="N30" s="53">
        <v>286</v>
      </c>
      <c r="O30" s="53">
        <v>410</v>
      </c>
      <c r="P30" s="53">
        <v>62</v>
      </c>
      <c r="Q30" s="53">
        <v>78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2841</v>
      </c>
      <c r="D31" s="53">
        <f t="shared" si="1"/>
        <v>1386</v>
      </c>
      <c r="E31" s="53">
        <f t="shared" si="2"/>
        <v>1455</v>
      </c>
      <c r="F31" s="53">
        <v>0</v>
      </c>
      <c r="G31" s="53">
        <v>2</v>
      </c>
      <c r="H31" s="53">
        <v>12</v>
      </c>
      <c r="I31" s="53">
        <v>7</v>
      </c>
      <c r="J31" s="53">
        <v>256</v>
      </c>
      <c r="K31" s="53">
        <v>216</v>
      </c>
      <c r="L31" s="53">
        <v>576</v>
      </c>
      <c r="M31" s="53">
        <v>529</v>
      </c>
      <c r="N31" s="53">
        <v>422</v>
      </c>
      <c r="O31" s="53">
        <v>474</v>
      </c>
      <c r="P31" s="53">
        <v>120</v>
      </c>
      <c r="Q31" s="53">
        <v>227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1030</v>
      </c>
      <c r="D32" s="53">
        <f t="shared" si="1"/>
        <v>444</v>
      </c>
      <c r="E32" s="53">
        <f t="shared" si="2"/>
        <v>586</v>
      </c>
      <c r="F32" s="53">
        <v>6</v>
      </c>
      <c r="G32" s="53">
        <v>9</v>
      </c>
      <c r="H32" s="53">
        <v>29</v>
      </c>
      <c r="I32" s="53">
        <v>23</v>
      </c>
      <c r="J32" s="53">
        <v>69</v>
      </c>
      <c r="K32" s="53">
        <v>70</v>
      </c>
      <c r="L32" s="53">
        <v>162</v>
      </c>
      <c r="M32" s="53">
        <v>232</v>
      </c>
      <c r="N32" s="53">
        <v>134</v>
      </c>
      <c r="O32" s="53">
        <v>188</v>
      </c>
      <c r="P32" s="53">
        <v>44</v>
      </c>
      <c r="Q32" s="53">
        <v>64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29996</v>
      </c>
      <c r="D33" s="53">
        <f t="shared" si="1"/>
        <v>14000</v>
      </c>
      <c r="E33" s="53">
        <f t="shared" si="2"/>
        <v>15996</v>
      </c>
      <c r="F33" s="53">
        <v>139</v>
      </c>
      <c r="G33" s="53">
        <v>133</v>
      </c>
      <c r="H33" s="53">
        <v>710</v>
      </c>
      <c r="I33" s="53">
        <v>673</v>
      </c>
      <c r="J33" s="53">
        <v>2114</v>
      </c>
      <c r="K33" s="53">
        <v>1977</v>
      </c>
      <c r="L33" s="53">
        <v>5417</v>
      </c>
      <c r="M33" s="53">
        <v>5352</v>
      </c>
      <c r="N33" s="53">
        <v>4047</v>
      </c>
      <c r="O33" s="53">
        <v>4576</v>
      </c>
      <c r="P33" s="53">
        <v>1573</v>
      </c>
      <c r="Q33" s="53">
        <v>3285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20604</v>
      </c>
      <c r="D34" s="53">
        <f t="shared" si="1"/>
        <v>10054</v>
      </c>
      <c r="E34" s="53">
        <f t="shared" si="2"/>
        <v>10550</v>
      </c>
      <c r="F34" s="53">
        <v>90</v>
      </c>
      <c r="G34" s="53">
        <v>82</v>
      </c>
      <c r="H34" s="53">
        <v>420</v>
      </c>
      <c r="I34" s="53">
        <v>409</v>
      </c>
      <c r="J34" s="53">
        <v>1592</v>
      </c>
      <c r="K34" s="53">
        <v>1535</v>
      </c>
      <c r="L34" s="53">
        <v>4185</v>
      </c>
      <c r="M34" s="53">
        <v>3650</v>
      </c>
      <c r="N34" s="53">
        <v>2818</v>
      </c>
      <c r="O34" s="53">
        <v>2905</v>
      </c>
      <c r="P34" s="53">
        <v>949</v>
      </c>
      <c r="Q34" s="53">
        <v>1969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2290</v>
      </c>
      <c r="D35" s="53">
        <f t="shared" si="1"/>
        <v>1185</v>
      </c>
      <c r="E35" s="53">
        <f t="shared" si="2"/>
        <v>1105</v>
      </c>
      <c r="F35" s="53">
        <v>2</v>
      </c>
      <c r="G35" s="53">
        <v>2</v>
      </c>
      <c r="H35" s="53">
        <v>6</v>
      </c>
      <c r="I35" s="53">
        <v>5</v>
      </c>
      <c r="J35" s="53">
        <v>99</v>
      </c>
      <c r="K35" s="53">
        <v>66</v>
      </c>
      <c r="L35" s="53">
        <v>482</v>
      </c>
      <c r="M35" s="53">
        <v>346</v>
      </c>
      <c r="N35" s="53">
        <v>452</v>
      </c>
      <c r="O35" s="53">
        <v>437</v>
      </c>
      <c r="P35" s="53">
        <v>144</v>
      </c>
      <c r="Q35" s="53">
        <v>249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13386</v>
      </c>
      <c r="D36" s="53">
        <f t="shared" si="1"/>
        <v>6425</v>
      </c>
      <c r="E36" s="53">
        <f t="shared" si="2"/>
        <v>6961</v>
      </c>
      <c r="F36" s="53">
        <v>60</v>
      </c>
      <c r="G36" s="53">
        <v>39</v>
      </c>
      <c r="H36" s="53">
        <v>233</v>
      </c>
      <c r="I36" s="53">
        <v>204</v>
      </c>
      <c r="J36" s="53">
        <v>1122</v>
      </c>
      <c r="K36" s="53">
        <v>1018</v>
      </c>
      <c r="L36" s="53">
        <v>2322</v>
      </c>
      <c r="M36" s="53">
        <v>2198</v>
      </c>
      <c r="N36" s="53">
        <v>1919</v>
      </c>
      <c r="O36" s="53">
        <v>1966</v>
      </c>
      <c r="P36" s="53">
        <v>769</v>
      </c>
      <c r="Q36" s="53">
        <v>1536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1492</v>
      </c>
      <c r="D37" s="53">
        <f t="shared" si="1"/>
        <v>698</v>
      </c>
      <c r="E37" s="53">
        <f t="shared" si="2"/>
        <v>794</v>
      </c>
      <c r="F37" s="53">
        <v>3</v>
      </c>
      <c r="G37" s="53">
        <v>4</v>
      </c>
      <c r="H37" s="53">
        <v>19</v>
      </c>
      <c r="I37" s="53">
        <v>18</v>
      </c>
      <c r="J37" s="53">
        <v>120</v>
      </c>
      <c r="K37" s="53">
        <v>121</v>
      </c>
      <c r="L37" s="53">
        <v>249</v>
      </c>
      <c r="M37" s="53">
        <v>232</v>
      </c>
      <c r="N37" s="53">
        <v>218</v>
      </c>
      <c r="O37" s="53">
        <v>229</v>
      </c>
      <c r="P37" s="53">
        <v>89</v>
      </c>
      <c r="Q37" s="53">
        <v>190</v>
      </c>
    </row>
    <row r="38" spans="1:17" s="35" customFormat="1" ht="18.75">
      <c r="A38" s="50">
        <v>15</v>
      </c>
      <c r="B38" s="51" t="s">
        <v>102</v>
      </c>
      <c r="C38" s="52">
        <f t="shared" si="0"/>
        <v>134</v>
      </c>
      <c r="D38" s="53">
        <f t="shared" si="1"/>
        <v>84</v>
      </c>
      <c r="E38" s="53">
        <f t="shared" si="2"/>
        <v>50</v>
      </c>
      <c r="F38" s="53">
        <v>2</v>
      </c>
      <c r="G38" s="53">
        <v>0</v>
      </c>
      <c r="H38" s="53">
        <v>2</v>
      </c>
      <c r="I38" s="53">
        <v>3</v>
      </c>
      <c r="J38" s="53">
        <v>7</v>
      </c>
      <c r="K38" s="53">
        <v>5</v>
      </c>
      <c r="L38" s="53">
        <v>42</v>
      </c>
      <c r="M38" s="53">
        <v>26</v>
      </c>
      <c r="N38" s="53">
        <v>23</v>
      </c>
      <c r="O38" s="53">
        <v>10</v>
      </c>
      <c r="P38" s="53">
        <v>8</v>
      </c>
      <c r="Q38" s="53">
        <v>6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15859</v>
      </c>
      <c r="D39" s="53">
        <f t="shared" si="1"/>
        <v>7658</v>
      </c>
      <c r="E39" s="53">
        <f t="shared" si="2"/>
        <v>8201</v>
      </c>
      <c r="F39" s="53">
        <v>0</v>
      </c>
      <c r="G39" s="53">
        <v>4</v>
      </c>
      <c r="H39" s="53">
        <v>93</v>
      </c>
      <c r="I39" s="53">
        <v>73</v>
      </c>
      <c r="J39" s="53">
        <v>1210</v>
      </c>
      <c r="K39" s="53">
        <v>1165</v>
      </c>
      <c r="L39" s="53">
        <v>2788</v>
      </c>
      <c r="M39" s="53">
        <v>2382</v>
      </c>
      <c r="N39" s="53">
        <v>2616</v>
      </c>
      <c r="O39" s="53">
        <v>2752</v>
      </c>
      <c r="P39" s="53">
        <v>951</v>
      </c>
      <c r="Q39" s="53">
        <v>1825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9112</v>
      </c>
      <c r="D40" s="53">
        <f t="shared" si="1"/>
        <v>4369</v>
      </c>
      <c r="E40" s="53">
        <f t="shared" si="2"/>
        <v>4743</v>
      </c>
      <c r="F40" s="53">
        <v>7</v>
      </c>
      <c r="G40" s="53">
        <v>2</v>
      </c>
      <c r="H40" s="53">
        <v>65</v>
      </c>
      <c r="I40" s="53">
        <v>56</v>
      </c>
      <c r="J40" s="53">
        <v>706</v>
      </c>
      <c r="K40" s="53">
        <v>782</v>
      </c>
      <c r="L40" s="53">
        <v>1645</v>
      </c>
      <c r="M40" s="53">
        <v>1542</v>
      </c>
      <c r="N40" s="53">
        <v>1463</v>
      </c>
      <c r="O40" s="53">
        <v>1511</v>
      </c>
      <c r="P40" s="53">
        <v>483</v>
      </c>
      <c r="Q40" s="53">
        <v>850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347</v>
      </c>
      <c r="D41" s="53">
        <f t="shared" si="1"/>
        <v>201</v>
      </c>
      <c r="E41" s="53">
        <f t="shared" si="2"/>
        <v>146</v>
      </c>
      <c r="F41" s="53">
        <v>0</v>
      </c>
      <c r="G41" s="53">
        <v>0</v>
      </c>
      <c r="H41" s="53">
        <v>0</v>
      </c>
      <c r="I41" s="53">
        <v>1</v>
      </c>
      <c r="J41" s="53">
        <v>13</v>
      </c>
      <c r="K41" s="53">
        <v>17</v>
      </c>
      <c r="L41" s="53">
        <v>103</v>
      </c>
      <c r="M41" s="53">
        <v>59</v>
      </c>
      <c r="N41" s="53">
        <v>72</v>
      </c>
      <c r="O41" s="53">
        <v>45</v>
      </c>
      <c r="P41" s="53">
        <v>13</v>
      </c>
      <c r="Q41" s="53">
        <v>24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758</v>
      </c>
      <c r="D42" s="53">
        <f t="shared" si="1"/>
        <v>436</v>
      </c>
      <c r="E42" s="53">
        <f t="shared" si="2"/>
        <v>322</v>
      </c>
      <c r="F42" s="53">
        <v>2</v>
      </c>
      <c r="G42" s="53">
        <v>2</v>
      </c>
      <c r="H42" s="53">
        <v>1</v>
      </c>
      <c r="I42" s="53">
        <v>4</v>
      </c>
      <c r="J42" s="53">
        <v>26</v>
      </c>
      <c r="K42" s="53">
        <v>25</v>
      </c>
      <c r="L42" s="53">
        <v>164</v>
      </c>
      <c r="M42" s="53">
        <v>96</v>
      </c>
      <c r="N42" s="53">
        <v>175</v>
      </c>
      <c r="O42" s="53">
        <v>121</v>
      </c>
      <c r="P42" s="53">
        <v>68</v>
      </c>
      <c r="Q42" s="53">
        <v>74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411484</v>
      </c>
      <c r="D43" s="52">
        <f t="shared" si="4"/>
        <v>191301</v>
      </c>
      <c r="E43" s="52">
        <f t="shared" si="4"/>
        <v>220183</v>
      </c>
      <c r="F43" s="52">
        <f t="shared" si="4"/>
        <v>1580</v>
      </c>
      <c r="G43" s="52">
        <f t="shared" si="4"/>
        <v>1502</v>
      </c>
      <c r="H43" s="52">
        <f t="shared" si="4"/>
        <v>7734</v>
      </c>
      <c r="I43" s="52">
        <f t="shared" si="4"/>
        <v>7403</v>
      </c>
      <c r="J43" s="52">
        <f t="shared" si="4"/>
        <v>33571</v>
      </c>
      <c r="K43" s="52">
        <f t="shared" si="4"/>
        <v>31706</v>
      </c>
      <c r="L43" s="52">
        <f t="shared" si="4"/>
        <v>72759</v>
      </c>
      <c r="M43" s="52">
        <f t="shared" si="4"/>
        <v>74278</v>
      </c>
      <c r="N43" s="52">
        <f t="shared" si="4"/>
        <v>54229</v>
      </c>
      <c r="O43" s="52">
        <f t="shared" si="4"/>
        <v>59828</v>
      </c>
      <c r="P43" s="52">
        <f t="shared" si="4"/>
        <v>21428</v>
      </c>
      <c r="Q43" s="52">
        <f t="shared" si="4"/>
        <v>45466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0" t="s">
        <v>108</v>
      </c>
      <c r="F45" s="90"/>
      <c r="G45" s="90"/>
      <c r="H45" s="90"/>
      <c r="I45" s="90"/>
    </row>
    <row r="46" spans="1:17" s="35" customFormat="1" ht="13.5" customHeight="1">
      <c r="D46" s="36" t="s">
        <v>44</v>
      </c>
      <c r="E46" s="89" t="s">
        <v>45</v>
      </c>
      <c r="F46" s="89"/>
      <c r="G46" s="89"/>
      <c r="H46" s="89"/>
      <c r="I46" s="89"/>
    </row>
    <row r="47" spans="1:17" s="35" customFormat="1" ht="22.5" customHeight="1">
      <c r="A47" s="12" t="s">
        <v>46</v>
      </c>
    </row>
    <row r="48" spans="1:17" s="35" customFormat="1" ht="21" customHeight="1">
      <c r="A48" s="90" t="s">
        <v>43</v>
      </c>
      <c r="B48" s="90"/>
      <c r="C48" s="90"/>
      <c r="E48" s="90" t="s">
        <v>108</v>
      </c>
      <c r="F48" s="90"/>
      <c r="G48" s="90"/>
      <c r="H48" s="90"/>
      <c r="I48" s="90"/>
    </row>
    <row r="49" spans="1:13" s="36" customFormat="1" ht="12">
      <c r="A49" s="89" t="s">
        <v>47</v>
      </c>
      <c r="B49" s="89"/>
      <c r="C49" s="89"/>
      <c r="D49" s="36" t="s">
        <v>44</v>
      </c>
      <c r="E49" s="89" t="s">
        <v>45</v>
      </c>
      <c r="F49" s="89"/>
      <c r="G49" s="89"/>
      <c r="H49" s="89"/>
      <c r="I49" s="89"/>
      <c r="L49" s="60"/>
      <c r="M49" s="60"/>
    </row>
  </sheetData>
  <mergeCells count="23">
    <mergeCell ref="N17:O17"/>
    <mergeCell ref="E45:I45"/>
    <mergeCell ref="A49:C49"/>
    <mergeCell ref="E49:I49"/>
    <mergeCell ref="E46:I46"/>
    <mergeCell ref="A48:C48"/>
    <mergeCell ref="E48:I48"/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</row>
    <row r="9" spans="1:17" s="9" customFormat="1" ht="20.25">
      <c r="A9" s="72" t="s">
        <v>76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74" t="s">
        <v>72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</row>
    <row r="13" spans="1:17" s="13" customFormat="1" ht="15.75">
      <c r="C13" s="75" t="s">
        <v>8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6" t="s">
        <v>9</v>
      </c>
      <c r="B15" s="76" t="s">
        <v>10</v>
      </c>
      <c r="C15" s="102" t="s">
        <v>78</v>
      </c>
      <c r="D15" s="91" t="s">
        <v>12</v>
      </c>
      <c r="E15" s="92"/>
      <c r="F15" s="91" t="s">
        <v>13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92"/>
    </row>
    <row r="16" spans="1:17" s="14" customFormat="1" ht="37.5" customHeight="1">
      <c r="A16" s="77"/>
      <c r="B16" s="77"/>
      <c r="C16" s="103"/>
      <c r="D16" s="93"/>
      <c r="E16" s="94"/>
      <c r="F16" s="105" t="s">
        <v>14</v>
      </c>
      <c r="G16" s="106"/>
      <c r="H16" s="106"/>
      <c r="I16" s="106"/>
      <c r="J16" s="106"/>
      <c r="K16" s="107"/>
      <c r="L16" s="113" t="s">
        <v>15</v>
      </c>
      <c r="M16" s="114"/>
      <c r="N16" s="114"/>
      <c r="O16" s="115"/>
      <c r="P16" s="111" t="s">
        <v>16</v>
      </c>
      <c r="Q16" s="112"/>
    </row>
    <row r="17" spans="1:17" s="14" customFormat="1" ht="18.75" customHeight="1">
      <c r="A17" s="77"/>
      <c r="B17" s="77"/>
      <c r="C17" s="103"/>
      <c r="D17" s="95"/>
      <c r="E17" s="96"/>
      <c r="F17" s="108" t="s">
        <v>79</v>
      </c>
      <c r="G17" s="109"/>
      <c r="H17" s="108" t="s">
        <v>18</v>
      </c>
      <c r="I17" s="109"/>
      <c r="J17" s="108" t="s">
        <v>19</v>
      </c>
      <c r="K17" s="109"/>
      <c r="L17" s="116" t="s">
        <v>123</v>
      </c>
      <c r="M17" s="117"/>
      <c r="N17" s="116" t="s">
        <v>122</v>
      </c>
      <c r="O17" s="117" t="s">
        <v>113</v>
      </c>
      <c r="P17" s="59" t="s">
        <v>114</v>
      </c>
      <c r="Q17" s="59" t="s">
        <v>115</v>
      </c>
    </row>
    <row r="18" spans="1:17" s="14" customFormat="1" ht="18.75">
      <c r="A18" s="78"/>
      <c r="B18" s="78"/>
      <c r="C18" s="10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56200</v>
      </c>
      <c r="D20" s="53">
        <f>F20+H20+J20+N20+P20+L20</f>
        <v>26597</v>
      </c>
      <c r="E20" s="53">
        <f>G20+I20+K20+O20+Q20+M20</f>
        <v>29603</v>
      </c>
      <c r="F20" s="53">
        <v>237</v>
      </c>
      <c r="G20" s="53">
        <v>252</v>
      </c>
      <c r="H20" s="53">
        <v>961</v>
      </c>
      <c r="I20" s="53">
        <v>926</v>
      </c>
      <c r="J20" s="53">
        <v>3714</v>
      </c>
      <c r="K20" s="53">
        <v>3539</v>
      </c>
      <c r="L20" s="53">
        <v>10301</v>
      </c>
      <c r="M20" s="53">
        <v>10262</v>
      </c>
      <c r="N20" s="53">
        <v>8422</v>
      </c>
      <c r="O20" s="53">
        <v>8724</v>
      </c>
      <c r="P20" s="53">
        <v>2962</v>
      </c>
      <c r="Q20" s="53">
        <v>5900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3200</v>
      </c>
      <c r="D21" s="53">
        <f t="shared" ref="D21:D42" si="1">F21+H21+J21+N21+P21+L21</f>
        <v>1574</v>
      </c>
      <c r="E21" s="53">
        <f t="shared" ref="E21:E42" si="2">G21+I21+K21+O21+Q21+M21</f>
        <v>1626</v>
      </c>
      <c r="F21" s="53">
        <v>15</v>
      </c>
      <c r="G21" s="53">
        <v>15</v>
      </c>
      <c r="H21" s="53">
        <v>43</v>
      </c>
      <c r="I21" s="53">
        <v>37</v>
      </c>
      <c r="J21" s="53">
        <v>279</v>
      </c>
      <c r="K21" s="53">
        <v>228</v>
      </c>
      <c r="L21" s="53">
        <v>703</v>
      </c>
      <c r="M21" s="53">
        <v>603</v>
      </c>
      <c r="N21" s="53">
        <v>408</v>
      </c>
      <c r="O21" s="53">
        <v>435</v>
      </c>
      <c r="P21" s="53">
        <v>126</v>
      </c>
      <c r="Q21" s="53">
        <v>308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18490</v>
      </c>
      <c r="D22" s="53">
        <f t="shared" si="1"/>
        <v>8133</v>
      </c>
      <c r="E22" s="53">
        <f t="shared" si="2"/>
        <v>10357</v>
      </c>
      <c r="F22" s="53">
        <v>12</v>
      </c>
      <c r="G22" s="53">
        <v>10</v>
      </c>
      <c r="H22" s="53">
        <v>124</v>
      </c>
      <c r="I22" s="53">
        <v>157</v>
      </c>
      <c r="J22" s="53">
        <v>2015</v>
      </c>
      <c r="K22" s="53">
        <v>2030</v>
      </c>
      <c r="L22" s="53">
        <v>3359</v>
      </c>
      <c r="M22" s="53">
        <v>4049</v>
      </c>
      <c r="N22" s="53">
        <v>1936</v>
      </c>
      <c r="O22" s="53">
        <v>2614</v>
      </c>
      <c r="P22" s="53">
        <v>687</v>
      </c>
      <c r="Q22" s="53">
        <v>1497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988</v>
      </c>
      <c r="D24" s="53">
        <f t="shared" si="1"/>
        <v>507</v>
      </c>
      <c r="E24" s="53">
        <f t="shared" si="2"/>
        <v>481</v>
      </c>
      <c r="F24" s="53">
        <v>1</v>
      </c>
      <c r="G24" s="53">
        <v>2</v>
      </c>
      <c r="H24" s="53">
        <v>13</v>
      </c>
      <c r="I24" s="53">
        <v>10</v>
      </c>
      <c r="J24" s="53">
        <v>77</v>
      </c>
      <c r="K24" s="53">
        <v>74</v>
      </c>
      <c r="L24" s="53">
        <v>179</v>
      </c>
      <c r="M24" s="53">
        <v>162</v>
      </c>
      <c r="N24" s="53">
        <v>187</v>
      </c>
      <c r="O24" s="53">
        <v>178</v>
      </c>
      <c r="P24" s="53">
        <v>50</v>
      </c>
      <c r="Q24" s="53">
        <v>55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2801</v>
      </c>
      <c r="D25" s="53">
        <f t="shared" si="1"/>
        <v>1739</v>
      </c>
      <c r="E25" s="53">
        <f t="shared" si="2"/>
        <v>1062</v>
      </c>
      <c r="F25" s="53">
        <v>5</v>
      </c>
      <c r="G25" s="53">
        <v>8</v>
      </c>
      <c r="H25" s="53">
        <v>26</v>
      </c>
      <c r="I25" s="53">
        <v>26</v>
      </c>
      <c r="J25" s="53">
        <v>100</v>
      </c>
      <c r="K25" s="53">
        <v>69</v>
      </c>
      <c r="L25" s="53">
        <v>852</v>
      </c>
      <c r="M25" s="53">
        <v>367</v>
      </c>
      <c r="N25" s="53">
        <v>638</v>
      </c>
      <c r="O25" s="53">
        <v>406</v>
      </c>
      <c r="P25" s="53">
        <v>118</v>
      </c>
      <c r="Q25" s="53">
        <v>186</v>
      </c>
    </row>
    <row r="26" spans="1:17" s="35" customFormat="1" ht="18.75">
      <c r="A26" s="50" t="s">
        <v>88</v>
      </c>
      <c r="B26" s="51" t="s">
        <v>89</v>
      </c>
      <c r="C26" s="52">
        <f t="shared" si="0"/>
        <v>18</v>
      </c>
      <c r="D26" s="53">
        <f t="shared" si="1"/>
        <v>8</v>
      </c>
      <c r="E26" s="53">
        <f t="shared" si="2"/>
        <v>10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2</v>
      </c>
      <c r="M26" s="53">
        <v>4</v>
      </c>
      <c r="N26" s="53">
        <v>5</v>
      </c>
      <c r="O26" s="53">
        <v>3</v>
      </c>
      <c r="P26" s="53">
        <v>0</v>
      </c>
      <c r="Q26" s="53">
        <v>3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3506</v>
      </c>
      <c r="D27" s="53">
        <f t="shared" si="1"/>
        <v>1558</v>
      </c>
      <c r="E27" s="53">
        <f t="shared" si="2"/>
        <v>1948</v>
      </c>
      <c r="F27" s="53">
        <v>11</v>
      </c>
      <c r="G27" s="53">
        <v>12</v>
      </c>
      <c r="H27" s="53">
        <v>94</v>
      </c>
      <c r="I27" s="53">
        <v>85</v>
      </c>
      <c r="J27" s="53">
        <v>495</v>
      </c>
      <c r="K27" s="53">
        <v>459</v>
      </c>
      <c r="L27" s="53">
        <v>559</v>
      </c>
      <c r="M27" s="53">
        <v>821</v>
      </c>
      <c r="N27" s="53">
        <v>338</v>
      </c>
      <c r="O27" s="53">
        <v>440</v>
      </c>
      <c r="P27" s="53">
        <v>61</v>
      </c>
      <c r="Q27" s="53">
        <v>131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301</v>
      </c>
      <c r="D28" s="53">
        <f t="shared" si="1"/>
        <v>225</v>
      </c>
      <c r="E28" s="53">
        <f t="shared" si="2"/>
        <v>76</v>
      </c>
      <c r="F28" s="53">
        <v>0</v>
      </c>
      <c r="G28" s="53">
        <v>0</v>
      </c>
      <c r="H28" s="53">
        <v>2</v>
      </c>
      <c r="I28" s="53">
        <v>2</v>
      </c>
      <c r="J28" s="53">
        <v>8</v>
      </c>
      <c r="K28" s="53">
        <v>9</v>
      </c>
      <c r="L28" s="53">
        <v>123</v>
      </c>
      <c r="M28" s="53">
        <v>38</v>
      </c>
      <c r="N28" s="53">
        <v>77</v>
      </c>
      <c r="O28" s="53">
        <v>21</v>
      </c>
      <c r="P28" s="53">
        <v>15</v>
      </c>
      <c r="Q28" s="53">
        <v>6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8929</v>
      </c>
      <c r="D29" s="53">
        <f t="shared" si="1"/>
        <v>4007</v>
      </c>
      <c r="E29" s="53">
        <f t="shared" si="2"/>
        <v>4922</v>
      </c>
      <c r="F29" s="53">
        <v>66</v>
      </c>
      <c r="G29" s="53">
        <v>56</v>
      </c>
      <c r="H29" s="53">
        <v>301</v>
      </c>
      <c r="I29" s="53">
        <v>269</v>
      </c>
      <c r="J29" s="53">
        <v>1002</v>
      </c>
      <c r="K29" s="53">
        <v>871</v>
      </c>
      <c r="L29" s="53">
        <v>1481</v>
      </c>
      <c r="M29" s="53">
        <v>1991</v>
      </c>
      <c r="N29" s="53">
        <v>877</v>
      </c>
      <c r="O29" s="53">
        <v>1076</v>
      </c>
      <c r="P29" s="53">
        <v>280</v>
      </c>
      <c r="Q29" s="53">
        <v>659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4961</v>
      </c>
      <c r="D30" s="53">
        <f t="shared" si="1"/>
        <v>2071</v>
      </c>
      <c r="E30" s="53">
        <f t="shared" si="2"/>
        <v>2890</v>
      </c>
      <c r="F30" s="53">
        <v>52</v>
      </c>
      <c r="G30" s="53">
        <v>58</v>
      </c>
      <c r="H30" s="53">
        <v>225</v>
      </c>
      <c r="I30" s="53">
        <v>215</v>
      </c>
      <c r="J30" s="53">
        <v>735</v>
      </c>
      <c r="K30" s="53">
        <v>695</v>
      </c>
      <c r="L30" s="53">
        <v>645</v>
      </c>
      <c r="M30" s="53">
        <v>1412</v>
      </c>
      <c r="N30" s="53">
        <v>347</v>
      </c>
      <c r="O30" s="53">
        <v>393</v>
      </c>
      <c r="P30" s="53">
        <v>67</v>
      </c>
      <c r="Q30" s="53">
        <v>117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9130</v>
      </c>
      <c r="D31" s="53">
        <f t="shared" si="1"/>
        <v>4166</v>
      </c>
      <c r="E31" s="53">
        <f t="shared" si="2"/>
        <v>4964</v>
      </c>
      <c r="F31" s="53">
        <v>56</v>
      </c>
      <c r="G31" s="53">
        <v>53</v>
      </c>
      <c r="H31" s="53">
        <v>295</v>
      </c>
      <c r="I31" s="53">
        <v>270</v>
      </c>
      <c r="J31" s="53">
        <v>1006</v>
      </c>
      <c r="K31" s="53">
        <v>988</v>
      </c>
      <c r="L31" s="53">
        <v>1626</v>
      </c>
      <c r="M31" s="53">
        <v>2002</v>
      </c>
      <c r="N31" s="53">
        <v>926</v>
      </c>
      <c r="O31" s="53">
        <v>1091</v>
      </c>
      <c r="P31" s="53">
        <v>257</v>
      </c>
      <c r="Q31" s="53">
        <v>560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5374</v>
      </c>
      <c r="D32" s="53">
        <f t="shared" si="1"/>
        <v>2370</v>
      </c>
      <c r="E32" s="53">
        <f t="shared" si="2"/>
        <v>3004</v>
      </c>
      <c r="F32" s="53">
        <v>23</v>
      </c>
      <c r="G32" s="53">
        <v>15</v>
      </c>
      <c r="H32" s="53">
        <v>147</v>
      </c>
      <c r="I32" s="53">
        <v>141</v>
      </c>
      <c r="J32" s="53">
        <v>695</v>
      </c>
      <c r="K32" s="53">
        <v>639</v>
      </c>
      <c r="L32" s="53">
        <v>787</v>
      </c>
      <c r="M32" s="53">
        <v>1265</v>
      </c>
      <c r="N32" s="53">
        <v>560</v>
      </c>
      <c r="O32" s="53">
        <v>712</v>
      </c>
      <c r="P32" s="53">
        <v>158</v>
      </c>
      <c r="Q32" s="53">
        <v>232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21035</v>
      </c>
      <c r="D33" s="53">
        <f t="shared" si="1"/>
        <v>9462</v>
      </c>
      <c r="E33" s="53">
        <f t="shared" si="2"/>
        <v>11573</v>
      </c>
      <c r="F33" s="53">
        <v>0</v>
      </c>
      <c r="G33" s="53">
        <v>1</v>
      </c>
      <c r="H33" s="53">
        <v>62</v>
      </c>
      <c r="I33" s="53">
        <v>83</v>
      </c>
      <c r="J33" s="53">
        <v>1836</v>
      </c>
      <c r="K33" s="53">
        <v>1657</v>
      </c>
      <c r="L33" s="53">
        <v>4008</v>
      </c>
      <c r="M33" s="53">
        <v>3607</v>
      </c>
      <c r="N33" s="53">
        <v>2312</v>
      </c>
      <c r="O33" s="53">
        <v>2891</v>
      </c>
      <c r="P33" s="53">
        <v>1244</v>
      </c>
      <c r="Q33" s="53">
        <v>3334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8584</v>
      </c>
      <c r="D34" s="53">
        <f t="shared" si="1"/>
        <v>3755</v>
      </c>
      <c r="E34" s="53">
        <f t="shared" si="2"/>
        <v>4829</v>
      </c>
      <c r="F34" s="53">
        <v>1</v>
      </c>
      <c r="G34" s="53">
        <v>0</v>
      </c>
      <c r="H34" s="53">
        <v>29</v>
      </c>
      <c r="I34" s="53">
        <v>32</v>
      </c>
      <c r="J34" s="53">
        <v>739</v>
      </c>
      <c r="K34" s="53">
        <v>697</v>
      </c>
      <c r="L34" s="53">
        <v>1762</v>
      </c>
      <c r="M34" s="53">
        <v>1564</v>
      </c>
      <c r="N34" s="53">
        <v>808</v>
      </c>
      <c r="O34" s="53">
        <v>1117</v>
      </c>
      <c r="P34" s="53">
        <v>416</v>
      </c>
      <c r="Q34" s="53">
        <v>1419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39887</v>
      </c>
      <c r="D35" s="53">
        <f t="shared" si="1"/>
        <v>18308</v>
      </c>
      <c r="E35" s="53">
        <f t="shared" si="2"/>
        <v>21579</v>
      </c>
      <c r="F35" s="53">
        <v>114</v>
      </c>
      <c r="G35" s="53">
        <v>96</v>
      </c>
      <c r="H35" s="53">
        <v>636</v>
      </c>
      <c r="I35" s="53">
        <v>646</v>
      </c>
      <c r="J35" s="53">
        <v>3243</v>
      </c>
      <c r="K35" s="53">
        <v>3040</v>
      </c>
      <c r="L35" s="53">
        <v>6757</v>
      </c>
      <c r="M35" s="53">
        <v>6615</v>
      </c>
      <c r="N35" s="53">
        <v>5113</v>
      </c>
      <c r="O35" s="53">
        <v>5725</v>
      </c>
      <c r="P35" s="53">
        <v>2445</v>
      </c>
      <c r="Q35" s="53">
        <v>5457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2244</v>
      </c>
      <c r="D36" s="53">
        <f t="shared" si="1"/>
        <v>983</v>
      </c>
      <c r="E36" s="53">
        <f t="shared" si="2"/>
        <v>1261</v>
      </c>
      <c r="F36" s="53">
        <v>1</v>
      </c>
      <c r="G36" s="53">
        <v>0</v>
      </c>
      <c r="H36" s="53">
        <v>4</v>
      </c>
      <c r="I36" s="53">
        <v>2</v>
      </c>
      <c r="J36" s="53">
        <v>205</v>
      </c>
      <c r="K36" s="53">
        <v>152</v>
      </c>
      <c r="L36" s="53">
        <v>439</v>
      </c>
      <c r="M36" s="53">
        <v>405</v>
      </c>
      <c r="N36" s="53">
        <v>218</v>
      </c>
      <c r="O36" s="53">
        <v>342</v>
      </c>
      <c r="P36" s="53">
        <v>116</v>
      </c>
      <c r="Q36" s="53">
        <v>360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420</v>
      </c>
      <c r="D37" s="53">
        <f t="shared" si="1"/>
        <v>214</v>
      </c>
      <c r="E37" s="53">
        <f t="shared" si="2"/>
        <v>206</v>
      </c>
      <c r="F37" s="53">
        <v>0</v>
      </c>
      <c r="G37" s="53">
        <v>0</v>
      </c>
      <c r="H37" s="53">
        <v>1</v>
      </c>
      <c r="I37" s="53">
        <v>0</v>
      </c>
      <c r="J37" s="53">
        <v>42</v>
      </c>
      <c r="K37" s="53">
        <v>29</v>
      </c>
      <c r="L37" s="53">
        <v>105</v>
      </c>
      <c r="M37" s="53">
        <v>74</v>
      </c>
      <c r="N37" s="53">
        <v>47</v>
      </c>
      <c r="O37" s="53">
        <v>42</v>
      </c>
      <c r="P37" s="53">
        <v>19</v>
      </c>
      <c r="Q37" s="53">
        <v>61</v>
      </c>
    </row>
    <row r="38" spans="1:17" s="35" customFormat="1" ht="18.75">
      <c r="A38" s="50">
        <v>15</v>
      </c>
      <c r="B38" s="51" t="s">
        <v>102</v>
      </c>
      <c r="C38" s="52">
        <f t="shared" si="0"/>
        <v>4709</v>
      </c>
      <c r="D38" s="53">
        <f t="shared" si="1"/>
        <v>2203</v>
      </c>
      <c r="E38" s="53">
        <f t="shared" si="2"/>
        <v>2506</v>
      </c>
      <c r="F38" s="53">
        <v>7</v>
      </c>
      <c r="G38" s="53">
        <v>11</v>
      </c>
      <c r="H38" s="53">
        <v>39</v>
      </c>
      <c r="I38" s="53">
        <v>47</v>
      </c>
      <c r="J38" s="53">
        <v>314</v>
      </c>
      <c r="K38" s="53">
        <v>304</v>
      </c>
      <c r="L38" s="53">
        <v>729</v>
      </c>
      <c r="M38" s="53">
        <v>569</v>
      </c>
      <c r="N38" s="53">
        <v>688</v>
      </c>
      <c r="O38" s="53">
        <v>780</v>
      </c>
      <c r="P38" s="53">
        <v>426</v>
      </c>
      <c r="Q38" s="53">
        <v>795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25660</v>
      </c>
      <c r="D39" s="53">
        <f t="shared" si="1"/>
        <v>11317</v>
      </c>
      <c r="E39" s="53">
        <f t="shared" si="2"/>
        <v>14343</v>
      </c>
      <c r="F39" s="53">
        <v>113</v>
      </c>
      <c r="G39" s="53">
        <v>127</v>
      </c>
      <c r="H39" s="53">
        <v>607</v>
      </c>
      <c r="I39" s="53">
        <v>547</v>
      </c>
      <c r="J39" s="53">
        <v>2167</v>
      </c>
      <c r="K39" s="53">
        <v>1962</v>
      </c>
      <c r="L39" s="53">
        <v>4596</v>
      </c>
      <c r="M39" s="53">
        <v>4796</v>
      </c>
      <c r="N39" s="53">
        <v>2568</v>
      </c>
      <c r="O39" s="53">
        <v>3455</v>
      </c>
      <c r="P39" s="53">
        <v>1266</v>
      </c>
      <c r="Q39" s="53">
        <v>3456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16493</v>
      </c>
      <c r="D40" s="53">
        <f t="shared" si="1"/>
        <v>7132</v>
      </c>
      <c r="E40" s="53">
        <f t="shared" si="2"/>
        <v>9361</v>
      </c>
      <c r="F40" s="53">
        <v>100</v>
      </c>
      <c r="G40" s="53">
        <v>95</v>
      </c>
      <c r="H40" s="53">
        <v>465</v>
      </c>
      <c r="I40" s="53">
        <v>445</v>
      </c>
      <c r="J40" s="53">
        <v>1551</v>
      </c>
      <c r="K40" s="53">
        <v>1418</v>
      </c>
      <c r="L40" s="53">
        <v>2718</v>
      </c>
      <c r="M40" s="53">
        <v>3348</v>
      </c>
      <c r="N40" s="53">
        <v>1597</v>
      </c>
      <c r="O40" s="53">
        <v>2111</v>
      </c>
      <c r="P40" s="53">
        <v>701</v>
      </c>
      <c r="Q40" s="53">
        <v>1944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17327</v>
      </c>
      <c r="D41" s="53">
        <f t="shared" si="1"/>
        <v>8162</v>
      </c>
      <c r="E41" s="53">
        <f t="shared" si="2"/>
        <v>9165</v>
      </c>
      <c r="F41" s="53">
        <v>39</v>
      </c>
      <c r="G41" s="53">
        <v>52</v>
      </c>
      <c r="H41" s="53">
        <v>300</v>
      </c>
      <c r="I41" s="53">
        <v>230</v>
      </c>
      <c r="J41" s="53">
        <v>1343</v>
      </c>
      <c r="K41" s="53">
        <v>1265</v>
      </c>
      <c r="L41" s="53">
        <v>3175</v>
      </c>
      <c r="M41" s="53">
        <v>2820</v>
      </c>
      <c r="N41" s="53">
        <v>2275</v>
      </c>
      <c r="O41" s="53">
        <v>2514</v>
      </c>
      <c r="P41" s="53">
        <v>1030</v>
      </c>
      <c r="Q41" s="53">
        <v>2284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8594</v>
      </c>
      <c r="D42" s="53">
        <f t="shared" si="1"/>
        <v>4091</v>
      </c>
      <c r="E42" s="53">
        <f t="shared" si="2"/>
        <v>4503</v>
      </c>
      <c r="F42" s="53">
        <v>17</v>
      </c>
      <c r="G42" s="53">
        <v>18</v>
      </c>
      <c r="H42" s="53">
        <v>108</v>
      </c>
      <c r="I42" s="53">
        <v>124</v>
      </c>
      <c r="J42" s="53">
        <v>713</v>
      </c>
      <c r="K42" s="53">
        <v>660</v>
      </c>
      <c r="L42" s="53">
        <v>1613</v>
      </c>
      <c r="M42" s="53">
        <v>1290</v>
      </c>
      <c r="N42" s="53">
        <v>1150</v>
      </c>
      <c r="O42" s="53">
        <v>1228</v>
      </c>
      <c r="P42" s="53">
        <v>490</v>
      </c>
      <c r="Q42" s="53">
        <v>1183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255213</v>
      </c>
      <c r="D43" s="52">
        <f>SUM(D20:D42)-D21-D23-D26-D37</f>
        <v>116786</v>
      </c>
      <c r="E43" s="52">
        <f>SUM(E20:E42)-E21-E23-E26-E37</f>
        <v>138427</v>
      </c>
      <c r="F43" s="52">
        <f t="shared" ref="F43:Q43" si="4">SUM(F20:F42)-F21-F23-F26-F37</f>
        <v>855</v>
      </c>
      <c r="G43" s="52">
        <f t="shared" si="4"/>
        <v>866</v>
      </c>
      <c r="H43" s="52">
        <f t="shared" si="4"/>
        <v>4438</v>
      </c>
      <c r="I43" s="52">
        <f t="shared" si="4"/>
        <v>4257</v>
      </c>
      <c r="J43" s="52">
        <f t="shared" si="4"/>
        <v>21958</v>
      </c>
      <c r="K43" s="52">
        <f t="shared" si="4"/>
        <v>20528</v>
      </c>
      <c r="L43" s="52">
        <f t="shared" si="4"/>
        <v>45709</v>
      </c>
      <c r="M43" s="52">
        <f t="shared" si="4"/>
        <v>47383</v>
      </c>
      <c r="N43" s="52">
        <f t="shared" si="4"/>
        <v>31037</v>
      </c>
      <c r="O43" s="52">
        <f t="shared" si="4"/>
        <v>35818</v>
      </c>
      <c r="P43" s="52">
        <f t="shared" si="4"/>
        <v>12789</v>
      </c>
      <c r="Q43" s="52">
        <f t="shared" si="4"/>
        <v>29575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0" t="s">
        <v>108</v>
      </c>
      <c r="F45" s="90"/>
      <c r="G45" s="90"/>
      <c r="H45" s="90"/>
      <c r="I45" s="90"/>
    </row>
    <row r="46" spans="1:17" s="35" customFormat="1" ht="13.5" customHeight="1">
      <c r="D46" s="36" t="s">
        <v>44</v>
      </c>
      <c r="E46" s="89" t="s">
        <v>45</v>
      </c>
      <c r="F46" s="89"/>
      <c r="G46" s="89"/>
      <c r="H46" s="89"/>
      <c r="I46" s="89"/>
    </row>
    <row r="47" spans="1:17" s="35" customFormat="1" ht="22.5" customHeight="1">
      <c r="A47" s="12" t="s">
        <v>46</v>
      </c>
    </row>
    <row r="48" spans="1:17" s="35" customFormat="1" ht="21" customHeight="1">
      <c r="A48" s="90" t="s">
        <v>43</v>
      </c>
      <c r="B48" s="90"/>
      <c r="C48" s="90"/>
      <c r="E48" s="90" t="s">
        <v>108</v>
      </c>
      <c r="F48" s="90"/>
      <c r="G48" s="90"/>
      <c r="H48" s="90"/>
      <c r="I48" s="90"/>
    </row>
    <row r="49" spans="1:13" s="36" customFormat="1" ht="12">
      <c r="A49" s="89" t="s">
        <v>47</v>
      </c>
      <c r="B49" s="89"/>
      <c r="C49" s="89"/>
      <c r="D49" s="36" t="s">
        <v>44</v>
      </c>
      <c r="E49" s="89" t="s">
        <v>45</v>
      </c>
      <c r="F49" s="89"/>
      <c r="G49" s="89"/>
      <c r="H49" s="89"/>
      <c r="I49" s="89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Mironov.RS</cp:lastModifiedBy>
  <cp:lastPrinted>2024-02-05T06:38:12Z</cp:lastPrinted>
  <dcterms:created xsi:type="dcterms:W3CDTF">2016-02-08T07:42:54Z</dcterms:created>
  <dcterms:modified xsi:type="dcterms:W3CDTF">2024-12-02T05:30:00Z</dcterms:modified>
</cp:coreProperties>
</file>