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G22" i="3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G46"/>
  <c r="H46"/>
  <c r="I46"/>
  <c r="J46"/>
  <c r="K46"/>
  <c r="L46"/>
  <c r="M46"/>
  <c r="N46"/>
  <c r="O46"/>
  <c r="P46"/>
  <c r="Q46"/>
  <c r="R46"/>
  <c r="H21" i="4"/>
  <c r="I21"/>
  <c r="J21"/>
  <c r="K21"/>
  <c r="L21"/>
  <c r="M21"/>
  <c r="N21"/>
  <c r="O21"/>
  <c r="P21"/>
  <c r="Q21"/>
  <c r="R21"/>
  <c r="G21"/>
  <c r="H21" i="2"/>
  <c r="H21" i="3" s="1"/>
  <c r="I21" i="2"/>
  <c r="J21"/>
  <c r="J21" i="3" s="1"/>
  <c r="K21" i="2"/>
  <c r="K21" i="3" s="1"/>
  <c r="L21" i="2"/>
  <c r="M21"/>
  <c r="N21"/>
  <c r="N21" i="3" s="1"/>
  <c r="O21" i="2"/>
  <c r="P21"/>
  <c r="P21" i="3" s="1"/>
  <c r="Q21" i="2"/>
  <c r="R21"/>
  <c r="G21"/>
  <c r="G21" i="3" s="1"/>
  <c r="E30" i="4"/>
  <c r="F30"/>
  <c r="E30" i="2"/>
  <c r="F30"/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E45" i="4"/>
  <c r="F45"/>
  <c r="E45" i="2"/>
  <c r="F45"/>
  <c r="E44" i="4"/>
  <c r="F44"/>
  <c r="E44" i="2"/>
  <c r="F44"/>
  <c r="O21" i="3" l="1"/>
  <c r="Q21"/>
  <c r="R21"/>
  <c r="I21"/>
  <c r="L21"/>
  <c r="M21"/>
  <c r="D30" i="2"/>
  <c r="D30" i="4"/>
  <c r="E30" i="3"/>
  <c r="F30"/>
  <c r="R20"/>
  <c r="P20"/>
  <c r="N20"/>
  <c r="L20"/>
  <c r="J20"/>
  <c r="H20"/>
  <c r="Q20"/>
  <c r="O20"/>
  <c r="M20"/>
  <c r="K20"/>
  <c r="I20"/>
  <c r="G20"/>
  <c r="D45" i="2"/>
  <c r="F45" i="3"/>
  <c r="D45" i="4"/>
  <c r="E45" i="3"/>
  <c r="D44" i="2"/>
  <c r="D44" i="4"/>
  <c r="E44" i="3"/>
  <c r="F44"/>
  <c r="H50" i="4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H50" i="2"/>
  <c r="I50"/>
  <c r="J50"/>
  <c r="K50"/>
  <c r="L50"/>
  <c r="M50"/>
  <c r="N50"/>
  <c r="O50"/>
  <c r="P50"/>
  <c r="Q50"/>
  <c r="R50"/>
  <c r="G50"/>
  <c r="H51"/>
  <c r="I51"/>
  <c r="J51"/>
  <c r="K51"/>
  <c r="L51"/>
  <c r="M51"/>
  <c r="N51"/>
  <c r="O51"/>
  <c r="P51"/>
  <c r="Q51"/>
  <c r="R51"/>
  <c r="G51"/>
  <c r="G48" i="4"/>
  <c r="H48"/>
  <c r="I48"/>
  <c r="J48"/>
  <c r="K48"/>
  <c r="L48"/>
  <c r="M48"/>
  <c r="N48"/>
  <c r="O48"/>
  <c r="P48"/>
  <c r="Q48"/>
  <c r="R48"/>
  <c r="D30" i="3" l="1"/>
  <c r="D45"/>
  <c r="D44"/>
  <c r="E51" i="4"/>
  <c r="E51" i="2"/>
  <c r="Q51" i="3"/>
  <c r="O51"/>
  <c r="M51"/>
  <c r="K51"/>
  <c r="I51"/>
  <c r="R51"/>
  <c r="P51"/>
  <c r="N51"/>
  <c r="L51"/>
  <c r="J51"/>
  <c r="H51"/>
  <c r="F51" i="2"/>
  <c r="F51" i="4"/>
  <c r="G51" i="3"/>
  <c r="H48" i="2"/>
  <c r="I48"/>
  <c r="J48"/>
  <c r="K48"/>
  <c r="L48"/>
  <c r="M48"/>
  <c r="N48"/>
  <c r="O48"/>
  <c r="P48"/>
  <c r="Q48"/>
  <c r="R48"/>
  <c r="G48"/>
  <c r="F22" i="4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D51" l="1"/>
  <c r="D51" i="2"/>
  <c r="F22"/>
  <c r="F23"/>
  <c r="F24"/>
  <c r="F25"/>
  <c r="F26"/>
  <c r="F27"/>
  <c r="F28"/>
  <c r="F29"/>
  <c r="F31"/>
  <c r="F32"/>
  <c r="F33"/>
  <c r="F34"/>
  <c r="F35"/>
  <c r="F36"/>
  <c r="F37"/>
  <c r="F38"/>
  <c r="F39"/>
  <c r="F40"/>
  <c r="F41"/>
  <c r="F42"/>
  <c r="F43"/>
  <c r="F46"/>
  <c r="F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6"/>
  <c r="E21"/>
  <c r="F51" i="3"/>
  <c r="E51"/>
  <c r="N49" i="2"/>
  <c r="N47" s="1"/>
  <c r="M49"/>
  <c r="M47" s="1"/>
  <c r="E21" i="7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50" i="3" l="1"/>
  <c r="M50"/>
  <c r="N49" i="4"/>
  <c r="N47" s="1"/>
  <c r="M49"/>
  <c r="M47" s="1"/>
  <c r="N48" i="3"/>
  <c r="M48"/>
  <c r="M43" i="5"/>
  <c r="L43"/>
  <c r="L43" i="6"/>
  <c r="M43"/>
  <c r="E48" i="2"/>
  <c r="E48" i="4"/>
  <c r="L48" i="3"/>
  <c r="G49" i="2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G49" i="4"/>
  <c r="G47" s="1"/>
  <c r="H49"/>
  <c r="H47" s="1"/>
  <c r="I49"/>
  <c r="I47" s="1"/>
  <c r="J49"/>
  <c r="J47" s="1"/>
  <c r="K49"/>
  <c r="K47" s="1"/>
  <c r="L49"/>
  <c r="L47" s="1"/>
  <c r="O49"/>
  <c r="O47" s="1"/>
  <c r="P49"/>
  <c r="P47" s="1"/>
  <c r="Q49"/>
  <c r="Q47" s="1"/>
  <c r="R49"/>
  <c r="R47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1" i="3"/>
  <c r="C22" i="7"/>
  <c r="N49" i="3" l="1"/>
  <c r="N47" s="1"/>
  <c r="M49"/>
  <c r="M47" s="1"/>
  <c r="F20" i="4"/>
  <c r="E20"/>
  <c r="E20" i="2"/>
  <c r="F20"/>
  <c r="F50" i="4"/>
  <c r="F49"/>
  <c r="F49" i="2"/>
  <c r="E50"/>
  <c r="H48" i="3"/>
  <c r="F48" i="4"/>
  <c r="D48" s="1"/>
  <c r="E50"/>
  <c r="E49"/>
  <c r="F50" i="2"/>
  <c r="E49"/>
  <c r="F48"/>
  <c r="D23" i="4"/>
  <c r="E43" i="3"/>
  <c r="E40"/>
  <c r="E38"/>
  <c r="E37"/>
  <c r="E34"/>
  <c r="F46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E46"/>
  <c r="E42"/>
  <c r="E41"/>
  <c r="E39"/>
  <c r="E36"/>
  <c r="E35"/>
  <c r="E33"/>
  <c r="E32"/>
  <c r="E31"/>
  <c r="E29"/>
  <c r="E28"/>
  <c r="E27"/>
  <c r="E26"/>
  <c r="E25"/>
  <c r="E24"/>
  <c r="E23"/>
  <c r="E22"/>
  <c r="E21"/>
  <c r="I50"/>
  <c r="C20" i="6"/>
  <c r="Q50" i="3"/>
  <c r="K50"/>
  <c r="R48"/>
  <c r="P50"/>
  <c r="D41" i="4"/>
  <c r="D25"/>
  <c r="C42" i="7"/>
  <c r="C21"/>
  <c r="G48" i="3"/>
  <c r="E20" i="5"/>
  <c r="P48" i="3"/>
  <c r="J48"/>
  <c r="D32" i="2"/>
  <c r="L50" i="3"/>
  <c r="J50"/>
  <c r="Q48"/>
  <c r="O48"/>
  <c r="K48"/>
  <c r="I48"/>
  <c r="D40" i="4"/>
  <c r="C30" i="7"/>
  <c r="H49" i="3"/>
  <c r="C37" i="7"/>
  <c r="C32"/>
  <c r="C28"/>
  <c r="C25"/>
  <c r="D35" i="5"/>
  <c r="D22"/>
  <c r="I43"/>
  <c r="C23" i="6"/>
  <c r="C35" i="7"/>
  <c r="C34"/>
  <c r="C33"/>
  <c r="C29"/>
  <c r="C23"/>
  <c r="D20" i="5"/>
  <c r="H50" i="3"/>
  <c r="Q43" i="5"/>
  <c r="O43"/>
  <c r="G43"/>
  <c r="C39" i="6"/>
  <c r="E38" i="5"/>
  <c r="E32"/>
  <c r="E26"/>
  <c r="E25"/>
  <c r="C21" i="6"/>
  <c r="P43" i="5"/>
  <c r="G50" i="3"/>
  <c r="C40" i="7"/>
  <c r="D43"/>
  <c r="E37" i="5"/>
  <c r="E34"/>
  <c r="D24"/>
  <c r="E23"/>
  <c r="D23"/>
  <c r="C20" i="7"/>
  <c r="E40" i="5"/>
  <c r="E43" i="6"/>
  <c r="E21" i="5"/>
  <c r="D43" i="2"/>
  <c r="D42"/>
  <c r="D41"/>
  <c r="D40"/>
  <c r="D38"/>
  <c r="D34"/>
  <c r="D31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50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9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50" i="3"/>
  <c r="J43" i="5"/>
  <c r="F43"/>
  <c r="D36" i="4"/>
  <c r="D33"/>
  <c r="D32"/>
  <c r="N43" i="5"/>
  <c r="H43"/>
  <c r="R49" i="3"/>
  <c r="P49"/>
  <c r="L49"/>
  <c r="J49"/>
  <c r="G49"/>
  <c r="Q49"/>
  <c r="K49"/>
  <c r="I49"/>
  <c r="D38" i="4"/>
  <c r="D35"/>
  <c r="D29"/>
  <c r="D28"/>
  <c r="D27"/>
  <c r="D39" i="2"/>
  <c r="D46"/>
  <c r="D35"/>
  <c r="D28"/>
  <c r="D24"/>
  <c r="D24" i="4"/>
  <c r="D36" i="2"/>
  <c r="D42" i="4"/>
  <c r="D39"/>
  <c r="D26"/>
  <c r="D33" i="2"/>
  <c r="D25"/>
  <c r="D43" i="4"/>
  <c r="D31"/>
  <c r="D37" i="2"/>
  <c r="D26"/>
  <c r="D46" i="4"/>
  <c r="D21"/>
  <c r="D37"/>
  <c r="D34"/>
  <c r="D22"/>
  <c r="D27" i="3" l="1"/>
  <c r="D22"/>
  <c r="D21"/>
  <c r="D32"/>
  <c r="D29"/>
  <c r="D28"/>
  <c r="C30" i="5"/>
  <c r="D50" i="2"/>
  <c r="D40" i="3"/>
  <c r="C20" i="5"/>
  <c r="F47" i="2"/>
  <c r="D46" i="3"/>
  <c r="F20"/>
  <c r="E47" i="2"/>
  <c r="E49" i="3"/>
  <c r="E20"/>
  <c r="F50"/>
  <c r="D38"/>
  <c r="E50"/>
  <c r="F49"/>
  <c r="E48"/>
  <c r="F48"/>
  <c r="D36"/>
  <c r="E47" i="4"/>
  <c r="F47"/>
  <c r="D34" i="3"/>
  <c r="D33"/>
  <c r="C36" i="5"/>
  <c r="C41"/>
  <c r="D31" i="3"/>
  <c r="D49" i="4"/>
  <c r="D23" i="3"/>
  <c r="D48" i="2"/>
  <c r="D49"/>
  <c r="C35" i="5"/>
  <c r="C38"/>
  <c r="C23"/>
  <c r="C40"/>
  <c r="C37"/>
  <c r="C25"/>
  <c r="H47" i="3"/>
  <c r="C32" i="5"/>
  <c r="C21"/>
  <c r="C24"/>
  <c r="C22"/>
  <c r="C34"/>
  <c r="C26"/>
  <c r="D42" i="3"/>
  <c r="D20" i="2"/>
  <c r="D24" i="3"/>
  <c r="D26"/>
  <c r="D43"/>
  <c r="C27" i="5"/>
  <c r="C42"/>
  <c r="D20" i="4"/>
  <c r="C33" i="5"/>
  <c r="C31"/>
  <c r="C29"/>
  <c r="C39"/>
  <c r="C43" i="6"/>
  <c r="Q47" i="3"/>
  <c r="I47"/>
  <c r="O47"/>
  <c r="L47"/>
  <c r="C28" i="5"/>
  <c r="D41" i="3"/>
  <c r="J47"/>
  <c r="D43" i="5"/>
  <c r="D25" i="3"/>
  <c r="D35"/>
  <c r="D39"/>
  <c r="D37"/>
  <c r="C43" i="7"/>
  <c r="R47" i="3"/>
  <c r="E43" i="5"/>
  <c r="D50" i="4"/>
  <c r="K47" i="3"/>
  <c r="G47"/>
  <c r="P47"/>
  <c r="E47" l="1"/>
  <c r="F47"/>
  <c r="D48"/>
  <c r="D50"/>
  <c r="D20"/>
  <c r="C43" i="5"/>
  <c r="D47" i="4"/>
  <c r="D49" i="3"/>
  <c r="D47" i="2"/>
  <c r="D47" i="3" l="1"/>
</calcChain>
</file>

<file path=xl/sharedStrings.xml><?xml version="1.0" encoding="utf-8"?>
<sst xmlns="http://schemas.openxmlformats.org/spreadsheetml/2006/main" count="585" uniqueCount="132">
  <si>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</si>
  <si>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</si>
  <si>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</si>
  <si>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</si>
  <si>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</si>
  <si>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</si>
  <si>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</si>
  <si>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</si>
  <si>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</si>
  <si>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</si>
  <si>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</si>
  <si>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</si>
  <si>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</si>
  <si>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</si>
  <si>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</si>
  <si>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</si>
  <si>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</si>
  <si>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</si>
  <si>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</si>
  <si>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</si>
  <si>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</si>
  <si>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</si>
  <si>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</si>
  <si>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</si>
  <si>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</si>
  <si>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</si>
  <si>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</si>
  <si>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</si>
  <si>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</si>
  <si>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</si>
  <si>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</si>
  <si>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</si>
  <si>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</si>
  <si>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</si>
  <si>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</si>
  <si>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</si>
  <si>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</si>
  <si>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</si>
  <si>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</si>
  <si>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</si>
  <si>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</si>
  <si>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</si>
  <si>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</si>
  <si>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</si>
  <si>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</si>
  <si>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</si>
  <si>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</si>
  <si>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</si>
  <si>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</si>
  <si>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</si>
  <si>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</si>
  <si>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</si>
  <si>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</si>
  <si>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</si>
  <si>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</si>
  <si>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</si>
  <si>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</si>
  <si>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</si>
  <si>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</si>
  <si>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</si>
  <si>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</si>
  <si>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</si>
  <si>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</si>
  <si>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</si>
  <si>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</si>
  <si>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</si>
  <si>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</si>
  <si>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</si>
  <si>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</si>
  <si>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</si>
  <si>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</si>
  <si>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</si>
  <si>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</si>
  <si>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</si>
  <si>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</si>
  <si>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</si>
  <si>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</si>
  <si>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</si>
  <si>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</si>
  <si>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</si>
  <si>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</si>
  <si>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</si>
  <si>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</si>
  <si>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</si>
  <si>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</si>
  <si>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</si>
  <si>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</si>
  <si>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</si>
  <si>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</si>
  <si>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</si>
  <si>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</si>
  <si>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</si>
  <si>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</si>
  <si>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</si>
  <si>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</si>
  <si>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</si>
  <si>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</si>
  <si>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</si>
  <si>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</si>
  <si>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</si>
  <si>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</si>
  <si>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</si>
  <si>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</si>
  <si>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</si>
  <si>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</si>
  <si>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</si>
  <si>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</si>
  <si>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</si>
  <si>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</si>
  <si>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</si>
  <si>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</si>
  <si>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</si>
  <si>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</si>
  <si>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</si>
  <si>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</si>
  <si>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</si>
  <si>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</si>
  <si>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</si>
  <si>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</si>
  <si>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</si>
  <si>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</si>
  <si>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</si>
  <si>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</si>
  <si>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</si>
  <si>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</si>
  <si>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</si>
  <si>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</si>
  <si>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</si>
  <si>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из стр.1 ГОБУЗ "Ковдорская ЦРБ"</t>
  </si>
  <si>
    <t>Миронов Р.С.</t>
  </si>
  <si>
    <t>01 июня 2026 года</t>
  </si>
  <si>
    <t>01 июня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</si>
</sst>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tabSelected="1" zoomScale="50" zoomScaleNormal="50" workbookViewId="0">
      <pane xSplit="3" ySplit="19" topLeftCell="D20" activePane="bottomRight" state="frozen"/>
      <selection activeCell="G69" sqref="G69"/>
      <selection pane="topRight" activeCell="G69" sqref="G69"/>
      <selection pane="bottomLeft" activeCell="G69" sqref="G69"/>
      <selection pane="bottomRight" activeCell="D20" sqref="D20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86" t="s">
        <v>130</v>
      </c>
      <c r="H10" s="86"/>
      <c r="I10" s="86"/>
      <c r="J10" s="86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61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113</v>
      </c>
      <c r="N17" s="91" t="s">
        <v>103</v>
      </c>
      <c r="O17" s="90" t="s">
        <v>112</v>
      </c>
      <c r="P17" s="91" t="s">
        <v>103</v>
      </c>
      <c r="Q17" s="15" t="s">
        <v>104</v>
      </c>
      <c r="R17" s="15" t="s">
        <v>105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644715</v>
      </c>
      <c r="E20" s="21">
        <f>G20+I20+K20+O20+Q20+M20</f>
        <v>296727</v>
      </c>
      <c r="F20" s="21">
        <f>H20+J20+L20+P20+R20+N20</f>
        <v>347988</v>
      </c>
      <c r="G20" s="21">
        <f>SUM(G22:G46)</f>
        <v>2166</v>
      </c>
      <c r="H20" s="21">
        <f t="shared" ref="H20:R20" si="1">SUM(H22:H46)</f>
        <v>2067</v>
      </c>
      <c r="I20" s="21">
        <f t="shared" si="1"/>
        <v>10887</v>
      </c>
      <c r="J20" s="21">
        <f t="shared" si="1"/>
        <v>10598</v>
      </c>
      <c r="K20" s="21">
        <f t="shared" si="1"/>
        <v>53295</v>
      </c>
      <c r="L20" s="21">
        <f t="shared" si="1"/>
        <v>50385</v>
      </c>
      <c r="M20" s="21">
        <f t="shared" si="1"/>
        <v>111823</v>
      </c>
      <c r="N20" s="21">
        <f t="shared" si="1"/>
        <v>115268</v>
      </c>
      <c r="O20" s="21">
        <f t="shared" si="1"/>
        <v>82622</v>
      </c>
      <c r="P20" s="21">
        <f t="shared" si="1"/>
        <v>92568</v>
      </c>
      <c r="Q20" s="21">
        <f t="shared" si="1"/>
        <v>35934</v>
      </c>
      <c r="R20" s="21">
        <f t="shared" si="1"/>
        <v>77102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126</v>
      </c>
      <c r="D21" s="62">
        <f t="shared" si="0"/>
        <v>305400</v>
      </c>
      <c r="E21" s="63">
        <f>G21+I21+K21+O21+Q21+M21</f>
        <v>139925</v>
      </c>
      <c r="F21" s="63">
        <f>H21+J21+L21+P21+R21+N21</f>
        <v>165475</v>
      </c>
      <c r="G21" s="63">
        <f>'Прил.12 согаз'!G21+'Прил.12 альфа'!G21</f>
        <v>1015</v>
      </c>
      <c r="H21" s="63">
        <f>'Прил.12 согаз'!H21+'Прил.12 альфа'!H21</f>
        <v>944</v>
      </c>
      <c r="I21" s="63">
        <f>'Прил.12 согаз'!I21+'Прил.12 альфа'!I21</f>
        <v>5140</v>
      </c>
      <c r="J21" s="63">
        <f>'Прил.12 согаз'!J21+'Прил.12 альфа'!J21</f>
        <v>5044</v>
      </c>
      <c r="K21" s="63">
        <f>'Прил.12 согаз'!K21+'Прил.12 альфа'!K21</f>
        <v>26556</v>
      </c>
      <c r="L21" s="63">
        <f>'Прил.12 согаз'!L21+'Прил.12 альфа'!L21</f>
        <v>25260</v>
      </c>
      <c r="M21" s="63">
        <f>'Прил.12 согаз'!M21+'Прил.12 альфа'!M21</f>
        <v>51943</v>
      </c>
      <c r="N21" s="63">
        <f>'Прил.12 согаз'!N21+'Прил.12 альфа'!N21</f>
        <v>52935</v>
      </c>
      <c r="O21" s="63">
        <f>'Прил.12 согаз'!O21+'Прил.12 альфа'!O21</f>
        <v>38413</v>
      </c>
      <c r="P21" s="63">
        <f>'Прил.12 согаз'!P21+'Прил.12 альфа'!P21</f>
        <v>43824</v>
      </c>
      <c r="Q21" s="63">
        <f>'Прил.12 согаз'!Q21+'Прил.12 альфа'!Q21</f>
        <v>16858</v>
      </c>
      <c r="R21" s="63">
        <f>'Прил.12 согаз'!R21+'Прил.12 альфа'!R21</f>
        <v>37468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118</v>
      </c>
      <c r="D22" s="73">
        <f t="shared" si="0"/>
        <v>71316</v>
      </c>
      <c r="E22" s="72">
        <f t="shared" ref="E22:E46" si="2">G22+I22+K22+O22+Q22+M22</f>
        <v>33510</v>
      </c>
      <c r="F22" s="72">
        <f t="shared" ref="F22:F46" si="3">H22+J22+L22+P22+R22+N22</f>
        <v>37806</v>
      </c>
      <c r="G22" s="72">
        <f>'Прил.12 согаз'!G22+'Прил.12 альфа'!G22</f>
        <v>203</v>
      </c>
      <c r="H22" s="72">
        <f>'Прил.12 согаз'!H22+'Прил.12 альфа'!H22</f>
        <v>190</v>
      </c>
      <c r="I22" s="72">
        <f>'Прил.12 согаз'!I22+'Прил.12 альфа'!I22</f>
        <v>1071</v>
      </c>
      <c r="J22" s="72">
        <f>'Прил.12 согаз'!J22+'Прил.12 альфа'!J22</f>
        <v>1016</v>
      </c>
      <c r="K22" s="72">
        <f>'Прил.12 согаз'!K22+'Прил.12 альфа'!K22</f>
        <v>5954</v>
      </c>
      <c r="L22" s="72">
        <f>'Прил.12 согаз'!L22+'Прил.12 альфа'!L22</f>
        <v>5650</v>
      </c>
      <c r="M22" s="72">
        <f>'Прил.12 согаз'!M22+'Прил.12 альфа'!M22</f>
        <v>13583</v>
      </c>
      <c r="N22" s="72">
        <f>'Прил.12 согаз'!N22+'Прил.12 альфа'!N22</f>
        <v>12318</v>
      </c>
      <c r="O22" s="72">
        <f>'Прил.12 согаз'!O22+'Прил.12 альфа'!O22</f>
        <v>8882</v>
      </c>
      <c r="P22" s="72">
        <f>'Прил.12 согаз'!P22+'Прил.12 альфа'!P22</f>
        <v>9624</v>
      </c>
      <c r="Q22" s="72">
        <f>'Прил.12 согаз'!Q22+'Прил.12 альфа'!Q22</f>
        <v>3817</v>
      </c>
      <c r="R22" s="72">
        <f>'Прил.12 согаз'!R22+'Прил.12 альфа'!R22</f>
        <v>9008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119</v>
      </c>
      <c r="D23" s="73">
        <f t="shared" si="0"/>
        <v>39181</v>
      </c>
      <c r="E23" s="72">
        <f t="shared" si="2"/>
        <v>17608</v>
      </c>
      <c r="F23" s="72">
        <f t="shared" si="3"/>
        <v>21573</v>
      </c>
      <c r="G23" s="72">
        <f>'Прил.12 согаз'!G23+'Прил.12 альфа'!G23</f>
        <v>110</v>
      </c>
      <c r="H23" s="72">
        <f>'Прил.12 согаз'!H23+'Прил.12 альфа'!H23</f>
        <v>111</v>
      </c>
      <c r="I23" s="72">
        <f>'Прил.12 согаз'!I23+'Прил.12 альфа'!I23</f>
        <v>603</v>
      </c>
      <c r="J23" s="72">
        <f>'Прил.12 согаз'!J23+'Прил.12 альфа'!J23</f>
        <v>572</v>
      </c>
      <c r="K23" s="72">
        <f>'Прил.12 согаз'!K23+'Прил.12 альфа'!K23</f>
        <v>3364</v>
      </c>
      <c r="L23" s="72">
        <f>'Прил.12 согаз'!L23+'Прил.12 альфа'!L23</f>
        <v>3065</v>
      </c>
      <c r="M23" s="72">
        <f>'Прил.12 согаз'!M23+'Прил.12 альфа'!M23</f>
        <v>5794</v>
      </c>
      <c r="N23" s="72">
        <f>'Прил.12 согаз'!N23+'Прил.12 альфа'!N23</f>
        <v>5794</v>
      </c>
      <c r="O23" s="72">
        <f>'Прил.12 согаз'!O23+'Прил.12 альфа'!O23</f>
        <v>4944</v>
      </c>
      <c r="P23" s="72">
        <f>'Прил.12 согаз'!P23+'Прил.12 альфа'!P23</f>
        <v>5873</v>
      </c>
      <c r="Q23" s="72">
        <f>'Прил.12 согаз'!Q23+'Прил.12 альфа'!Q23</f>
        <v>2793</v>
      </c>
      <c r="R23" s="72">
        <f>'Прил.12 согаз'!R23+'Прил.12 альфа'!R23</f>
        <v>6158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120</v>
      </c>
      <c r="D24" s="73">
        <f t="shared" si="0"/>
        <v>38894</v>
      </c>
      <c r="E24" s="72">
        <f t="shared" si="2"/>
        <v>18179</v>
      </c>
      <c r="F24" s="72">
        <f t="shared" si="3"/>
        <v>20715</v>
      </c>
      <c r="G24" s="72">
        <f>'Прил.12 согаз'!G24+'Прил.12 альфа'!G24</f>
        <v>119</v>
      </c>
      <c r="H24" s="72">
        <f>'Прил.12 согаз'!H24+'Прил.12 альфа'!H24</f>
        <v>105</v>
      </c>
      <c r="I24" s="72">
        <f>'Прил.12 согаз'!I24+'Прил.12 альфа'!I24</f>
        <v>571</v>
      </c>
      <c r="J24" s="72">
        <f>'Прил.12 согаз'!J24+'Прил.12 альфа'!J24</f>
        <v>614</v>
      </c>
      <c r="K24" s="72">
        <f>'Прил.12 согаз'!K24+'Прил.12 альфа'!K24</f>
        <v>3096</v>
      </c>
      <c r="L24" s="72">
        <f>'Прил.12 согаз'!L24+'Прил.12 альфа'!L24</f>
        <v>2954</v>
      </c>
      <c r="M24" s="72">
        <f>'Прил.12 согаз'!M24+'Прил.12 альфа'!M24</f>
        <v>6813</v>
      </c>
      <c r="N24" s="72">
        <f>'Прил.12 согаз'!N24+'Прил.12 альфа'!N24</f>
        <v>6582</v>
      </c>
      <c r="O24" s="72">
        <f>'Прил.12 согаз'!O24+'Прил.12 альфа'!O24</f>
        <v>5280</v>
      </c>
      <c r="P24" s="72">
        <f>'Прил.12 согаз'!P24+'Прил.12 альфа'!P24</f>
        <v>5682</v>
      </c>
      <c r="Q24" s="72">
        <f>'Прил.12 согаз'!Q24+'Прил.12 альфа'!Q24</f>
        <v>2300</v>
      </c>
      <c r="R24" s="72">
        <f>'Прил.12 согаз'!R24+'Прил.12 альфа'!R24</f>
        <v>4778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121</v>
      </c>
      <c r="D25" s="73">
        <f t="shared" si="0"/>
        <v>8214</v>
      </c>
      <c r="E25" s="72">
        <f t="shared" si="2"/>
        <v>3853</v>
      </c>
      <c r="F25" s="72">
        <f t="shared" si="3"/>
        <v>4361</v>
      </c>
      <c r="G25" s="72">
        <f>'Прил.12 согаз'!G25+'Прил.12 альфа'!G25</f>
        <v>13</v>
      </c>
      <c r="H25" s="72">
        <f>'Прил.12 согаз'!H25+'Прил.12 альфа'!H25</f>
        <v>19</v>
      </c>
      <c r="I25" s="72">
        <f>'Прил.12 согаз'!I25+'Прил.12 альфа'!I25</f>
        <v>104</v>
      </c>
      <c r="J25" s="72">
        <f>'Прил.12 согаз'!J25+'Прил.12 альфа'!J25</f>
        <v>119</v>
      </c>
      <c r="K25" s="72">
        <f>'Прил.12 согаз'!K25+'Прил.12 альфа'!K25</f>
        <v>645</v>
      </c>
      <c r="L25" s="72">
        <f>'Прил.12 согаз'!L25+'Прил.12 альфа'!L25</f>
        <v>624</v>
      </c>
      <c r="M25" s="72">
        <f>'Прил.12 согаз'!M25+'Прил.12 альфа'!M25</f>
        <v>1316</v>
      </c>
      <c r="N25" s="72">
        <f>'Прил.12 согаз'!N25+'Прил.12 альфа'!N25</f>
        <v>1107</v>
      </c>
      <c r="O25" s="72">
        <f>'Прил.12 согаз'!O25+'Прил.12 альфа'!O25</f>
        <v>1199</v>
      </c>
      <c r="P25" s="72">
        <f>'Прил.12 согаз'!P25+'Прил.12 альфа'!P25</f>
        <v>1226</v>
      </c>
      <c r="Q25" s="72">
        <f>'Прил.12 согаз'!Q25+'Прил.12 альфа'!Q25</f>
        <v>576</v>
      </c>
      <c r="R25" s="72">
        <f>'Прил.12 согаз'!R25+'Прил.12 альфа'!R25</f>
        <v>1266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122</v>
      </c>
      <c r="D26" s="73">
        <f t="shared" si="0"/>
        <v>39961</v>
      </c>
      <c r="E26" s="72">
        <f t="shared" si="2"/>
        <v>18399</v>
      </c>
      <c r="F26" s="72">
        <f t="shared" si="3"/>
        <v>21562</v>
      </c>
      <c r="G26" s="72">
        <f>'Прил.12 согаз'!G26+'Прил.12 альфа'!G26</f>
        <v>124</v>
      </c>
      <c r="H26" s="72">
        <f>'Прил.12 согаз'!H26+'Прил.12 альфа'!H26</f>
        <v>125</v>
      </c>
      <c r="I26" s="72">
        <f>'Прил.12 согаз'!I26+'Прил.12 альфа'!I26</f>
        <v>590</v>
      </c>
      <c r="J26" s="72">
        <f>'Прил.12 согаз'!J26+'Прил.12 альфа'!J26</f>
        <v>584</v>
      </c>
      <c r="K26" s="72">
        <f>'Прил.12 согаз'!K26+'Прил.12 альфа'!K26</f>
        <v>3323</v>
      </c>
      <c r="L26" s="72">
        <f>'Прил.12 согаз'!L26+'Прил.12 альфа'!L26</f>
        <v>3029</v>
      </c>
      <c r="M26" s="72">
        <f>'Прил.12 согаз'!M26+'Прил.12 альфа'!M26</f>
        <v>6965</v>
      </c>
      <c r="N26" s="72">
        <f>'Прил.12 согаз'!N26+'Прил.12 альфа'!N26</f>
        <v>6483</v>
      </c>
      <c r="O26" s="72">
        <f>'Прил.12 согаз'!O26+'Прил.12 альфа'!O26</f>
        <v>5086</v>
      </c>
      <c r="P26" s="72">
        <f>'Прил.12 согаз'!P26+'Прил.12 альфа'!P26</f>
        <v>5957</v>
      </c>
      <c r="Q26" s="72">
        <f>'Прил.12 согаз'!Q26+'Прил.12 альфа'!Q26</f>
        <v>2311</v>
      </c>
      <c r="R26" s="72">
        <f>'Прил.12 согаз'!R26+'Прил.12 альфа'!R26</f>
        <v>5384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123</v>
      </c>
      <c r="D27" s="73">
        <f t="shared" si="0"/>
        <v>23316</v>
      </c>
      <c r="E27" s="72">
        <f t="shared" si="2"/>
        <v>10550</v>
      </c>
      <c r="F27" s="72">
        <f t="shared" si="3"/>
        <v>12766</v>
      </c>
      <c r="G27" s="72">
        <f>'Прил.12 согаз'!G27+'Прил.12 альфа'!G27</f>
        <v>79</v>
      </c>
      <c r="H27" s="72">
        <f>'Прил.12 согаз'!H27+'Прил.12 альфа'!H27</f>
        <v>85</v>
      </c>
      <c r="I27" s="72">
        <f>'Прил.12 согаз'!I27+'Прил.12 альфа'!I27</f>
        <v>432</v>
      </c>
      <c r="J27" s="72">
        <f>'Прил.12 согаз'!J27+'Прил.12 альфа'!J27</f>
        <v>399</v>
      </c>
      <c r="K27" s="72">
        <f>'Прил.12 согаз'!K27+'Прил.12 альфа'!K27</f>
        <v>1936</v>
      </c>
      <c r="L27" s="72">
        <f>'Прил.12 согаз'!L27+'Прил.12 альфа'!L27</f>
        <v>1874</v>
      </c>
      <c r="M27" s="72">
        <f>'Прил.12 согаз'!M27+'Прил.12 альфа'!M27</f>
        <v>3919</v>
      </c>
      <c r="N27" s="72">
        <f>'Прил.12 согаз'!N27+'Прил.12 альфа'!N27</f>
        <v>4123</v>
      </c>
      <c r="O27" s="72">
        <f>'Прил.12 согаз'!O27+'Прил.12 альфа'!O27</f>
        <v>2929</v>
      </c>
      <c r="P27" s="72">
        <f>'Прил.12 согаз'!P27+'Прил.12 альфа'!P27</f>
        <v>3425</v>
      </c>
      <c r="Q27" s="72">
        <f>'Прил.12 согаз'!Q27+'Прил.12 альфа'!Q27</f>
        <v>1255</v>
      </c>
      <c r="R27" s="72">
        <f>'Прил.12 согаз'!R27+'Прил.12 альфа'!R27</f>
        <v>2860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124</v>
      </c>
      <c r="D28" s="73">
        <f t="shared" si="0"/>
        <v>25569</v>
      </c>
      <c r="E28" s="72">
        <f t="shared" si="2"/>
        <v>11801</v>
      </c>
      <c r="F28" s="72">
        <f t="shared" si="3"/>
        <v>13768</v>
      </c>
      <c r="G28" s="72">
        <f>'Прил.12 согаз'!G28+'Прил.12 альфа'!G28</f>
        <v>83</v>
      </c>
      <c r="H28" s="72">
        <f>'Прил.12 согаз'!H28+'Прил.12 альфа'!H28</f>
        <v>79</v>
      </c>
      <c r="I28" s="72">
        <f>'Прил.12 согаз'!I28+'Прил.12 альфа'!I28</f>
        <v>492</v>
      </c>
      <c r="J28" s="72">
        <f>'Прил.12 согаз'!J28+'Прил.12 альфа'!J28</f>
        <v>443</v>
      </c>
      <c r="K28" s="72">
        <f>'Прил.12 согаз'!K28+'Прил.12 альфа'!K28</f>
        <v>2390</v>
      </c>
      <c r="L28" s="72">
        <f>'Прил.12 согаз'!L28+'Прил.12 альфа'!L28</f>
        <v>2366</v>
      </c>
      <c r="M28" s="72">
        <f>'Прил.12 согаз'!M28+'Прил.12 альфа'!M28</f>
        <v>4329</v>
      </c>
      <c r="N28" s="72">
        <f>'Прил.12 согаз'!N28+'Прил.12 альфа'!N28</f>
        <v>4684</v>
      </c>
      <c r="O28" s="72">
        <f>'Прил.12 согаз'!O28+'Прил.12 альфа'!O28</f>
        <v>3379</v>
      </c>
      <c r="P28" s="72">
        <f>'Прил.12 согаз'!P28+'Прил.12 альфа'!P28</f>
        <v>3633</v>
      </c>
      <c r="Q28" s="72">
        <f>'Прил.12 согаз'!Q28+'Прил.12 альфа'!Q28</f>
        <v>1128</v>
      </c>
      <c r="R28" s="72">
        <f>'Прил.12 согаз'!R28+'Прил.12 альфа'!R28</f>
        <v>2563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125</v>
      </c>
      <c r="D29" s="73">
        <f t="shared" si="0"/>
        <v>42739</v>
      </c>
      <c r="E29" s="72">
        <f t="shared" si="2"/>
        <v>18275</v>
      </c>
      <c r="F29" s="72">
        <f t="shared" si="3"/>
        <v>24464</v>
      </c>
      <c r="G29" s="72">
        <f>'Прил.12 согаз'!G29+'Прил.12 альфа'!G29</f>
        <v>229</v>
      </c>
      <c r="H29" s="72">
        <f>'Прил.12 согаз'!H29+'Прил.12 альфа'!H29</f>
        <v>186</v>
      </c>
      <c r="I29" s="72">
        <f>'Прил.12 согаз'!I29+'Прил.12 альфа'!I29</f>
        <v>1023</v>
      </c>
      <c r="J29" s="72">
        <f>'Прил.12 согаз'!J29+'Прил.12 альфа'!J29</f>
        <v>1091</v>
      </c>
      <c r="K29" s="72">
        <f>'Прил.12 согаз'!K29+'Прил.12 альфа'!K29</f>
        <v>4592</v>
      </c>
      <c r="L29" s="72">
        <f>'Прил.12 согаз'!L29+'Прил.12 альфа'!L29</f>
        <v>4571</v>
      </c>
      <c r="M29" s="72">
        <f>'Прил.12 согаз'!M29+'Прил.12 альфа'!M29</f>
        <v>6303</v>
      </c>
      <c r="N29" s="72">
        <f>'Прил.12 согаз'!N29+'Прил.12 альфа'!N29</f>
        <v>9367</v>
      </c>
      <c r="O29" s="72">
        <f>'Прил.12 согаз'!O29+'Прил.12 альфа'!O29</f>
        <v>4513</v>
      </c>
      <c r="P29" s="72">
        <f>'Прил.12 согаз'!P29+'Прил.12 альфа'!P29</f>
        <v>6053</v>
      </c>
      <c r="Q29" s="72">
        <f>'Прил.12 согаз'!Q29+'Прил.12 альфа'!Q29</f>
        <v>1615</v>
      </c>
      <c r="R29" s="72">
        <f>'Прил.12 согаз'!R29+'Прил.12 альфа'!R29</f>
        <v>3196</v>
      </c>
      <c r="U29" s="29"/>
      <c r="V29" s="29"/>
    </row>
    <row r="30" spans="1:22" s="28" customFormat="1" ht="17.100000000000001" customHeight="1">
      <c r="A30" s="24">
        <v>10</v>
      </c>
      <c r="B30" s="71"/>
      <c r="C30" s="61" t="s">
        <v>128</v>
      </c>
      <c r="D30" s="73">
        <f t="shared" ref="D30" si="4">E30+F30</f>
        <v>16210</v>
      </c>
      <c r="E30" s="72">
        <f t="shared" ref="E30" si="5">G30+I30+K30+O30+Q30+M30</f>
        <v>7750</v>
      </c>
      <c r="F30" s="72">
        <f t="shared" ref="F30" si="6">H30+J30+L30+P30+R30+N30</f>
        <v>8460</v>
      </c>
      <c r="G30" s="72">
        <f>'Прил.12 согаз'!G30+'Прил.12 альфа'!G30</f>
        <v>55</v>
      </c>
      <c r="H30" s="72">
        <f>'Прил.12 согаз'!H30+'Прил.12 альфа'!H30</f>
        <v>44</v>
      </c>
      <c r="I30" s="72">
        <f>'Прил.12 согаз'!I30+'Прил.12 альфа'!I30</f>
        <v>254</v>
      </c>
      <c r="J30" s="72">
        <f>'Прил.12 согаз'!J30+'Прил.12 альфа'!J30</f>
        <v>206</v>
      </c>
      <c r="K30" s="72">
        <f>'Прил.12 согаз'!K30+'Прил.12 альфа'!K30</f>
        <v>1256</v>
      </c>
      <c r="L30" s="72">
        <f>'Прил.12 согаз'!L30+'Прил.12 альфа'!L30</f>
        <v>1127</v>
      </c>
      <c r="M30" s="72">
        <f>'Прил.12 согаз'!M30+'Прил.12 альфа'!M30</f>
        <v>2921</v>
      </c>
      <c r="N30" s="72">
        <f>'Прил.12 согаз'!N30+'Прил.12 альфа'!N30</f>
        <v>2477</v>
      </c>
      <c r="O30" s="72">
        <f>'Прил.12 согаз'!O30+'Прил.12 альфа'!O30</f>
        <v>2201</v>
      </c>
      <c r="P30" s="72">
        <f>'Прил.12 согаз'!P30+'Прил.12 альфа'!P30</f>
        <v>2351</v>
      </c>
      <c r="Q30" s="72">
        <f>'Прил.12 согаз'!Q30+'Прил.12 альфа'!Q30</f>
        <v>1063</v>
      </c>
      <c r="R30" s="72">
        <f>'Прил.12 согаз'!R30+'Прил.12 альфа'!R30</f>
        <v>2255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2"/>
        <v>0</v>
      </c>
      <c r="F35" s="27">
        <f t="shared" si="3"/>
        <v>0</v>
      </c>
      <c r="G35" s="27">
        <f>'Прил.12 согаз'!G35+'Прил.12 альфа'!G35</f>
        <v>0</v>
      </c>
      <c r="H35" s="27">
        <f>'Прил.12 согаз'!H35+'Прил.12 альфа'!H35</f>
        <v>0</v>
      </c>
      <c r="I35" s="27">
        <f>'Прил.12 согаз'!I35+'Прил.12 альфа'!I35</f>
        <v>0</v>
      </c>
      <c r="J35" s="27">
        <f>'Прил.12 согаз'!J35+'Прил.12 альфа'!J35</f>
        <v>0</v>
      </c>
      <c r="K35" s="27">
        <f>'Прил.12 согаз'!K35+'Прил.12 альфа'!K35</f>
        <v>0</v>
      </c>
      <c r="L35" s="27">
        <f>'Прил.12 согаз'!L35+'Прил.12 альфа'!L35</f>
        <v>0</v>
      </c>
      <c r="M35" s="27">
        <f>'Прил.12 согаз'!M35+'Прил.12 альфа'!M35</f>
        <v>0</v>
      </c>
      <c r="N35" s="27">
        <f>'Прил.12 согаз'!N35+'Прил.12 альфа'!N35</f>
        <v>0</v>
      </c>
      <c r="O35" s="27">
        <f>'Прил.12 согаз'!O35+'Прил.12 альфа'!O35</f>
        <v>0</v>
      </c>
      <c r="P35" s="27">
        <f>'Прил.12 согаз'!P35+'Прил.12 альфа'!P35</f>
        <v>0</v>
      </c>
      <c r="Q35" s="27">
        <f>'Прил.12 согаз'!Q35+'Прил.12 альфа'!Q35</f>
        <v>0</v>
      </c>
      <c r="R35" s="27">
        <f>'Прил.12 согаз'!R35+'Прил.12 альфа'!R35</f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61" t="s">
        <v>28</v>
      </c>
      <c r="D36" s="62">
        <f t="shared" si="0"/>
        <v>17024</v>
      </c>
      <c r="E36" s="63">
        <f t="shared" si="2"/>
        <v>7784</v>
      </c>
      <c r="F36" s="63">
        <f t="shared" si="3"/>
        <v>9240</v>
      </c>
      <c r="G36" s="63">
        <f>'Прил.12 согаз'!G36+'Прил.12 альфа'!G36</f>
        <v>31</v>
      </c>
      <c r="H36" s="63">
        <f>'Прил.12 согаз'!H36+'Прил.12 альфа'!H36</f>
        <v>36</v>
      </c>
      <c r="I36" s="63">
        <f>'Прил.12 согаз'!I36+'Прил.12 альфа'!I36</f>
        <v>224</v>
      </c>
      <c r="J36" s="63">
        <f>'Прил.12 согаз'!J36+'Прил.12 альфа'!J36</f>
        <v>196</v>
      </c>
      <c r="K36" s="63">
        <f>'Прил.12 согаз'!K36+'Прил.12 альфа'!K36</f>
        <v>909</v>
      </c>
      <c r="L36" s="63">
        <f>'Прил.12 согаз'!L36+'Прил.12 альфа'!L36</f>
        <v>851</v>
      </c>
      <c r="M36" s="63">
        <f>'Прил.12 согаз'!M36+'Прил.12 альфа'!M36</f>
        <v>2455</v>
      </c>
      <c r="N36" s="63">
        <f>'Прил.12 согаз'!N36+'Прил.12 альфа'!N36</f>
        <v>3237</v>
      </c>
      <c r="O36" s="63">
        <f>'Прил.12 согаз'!O36+'Прил.12 альфа'!O36</f>
        <v>2859</v>
      </c>
      <c r="P36" s="63">
        <f>'Прил.12 согаз'!P36+'Прил.12 альфа'!P36</f>
        <v>3224</v>
      </c>
      <c r="Q36" s="63">
        <f>'Прил.12 согаз'!Q36+'Прил.12 альфа'!Q36</f>
        <v>1306</v>
      </c>
      <c r="R36" s="63">
        <f>'Прил.12 согаз'!R36+'Прил.12 альфа'!R36</f>
        <v>1696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14976</v>
      </c>
      <c r="E37" s="27">
        <f t="shared" si="2"/>
        <v>7073</v>
      </c>
      <c r="F37" s="27">
        <f t="shared" si="3"/>
        <v>7903</v>
      </c>
      <c r="G37" s="27">
        <f>'Прил.12 согаз'!G37+'Прил.12 альфа'!G37</f>
        <v>43</v>
      </c>
      <c r="H37" s="27">
        <f>'Прил.12 согаз'!H37+'Прил.12 альфа'!H37</f>
        <v>49</v>
      </c>
      <c r="I37" s="27">
        <f>'Прил.12 согаз'!I37+'Прил.12 альфа'!I37</f>
        <v>214</v>
      </c>
      <c r="J37" s="27">
        <f>'Прил.12 согаз'!J37+'Прил.12 альфа'!J37</f>
        <v>188</v>
      </c>
      <c r="K37" s="27">
        <f>'Прил.12 согаз'!K37+'Прил.12 альфа'!K37</f>
        <v>1189</v>
      </c>
      <c r="L37" s="27">
        <f>'Прил.12 согаз'!L37+'Прил.12 альфа'!L37</f>
        <v>1082</v>
      </c>
      <c r="M37" s="27">
        <f>'Прил.12 согаз'!M37+'Прил.12 альфа'!M37</f>
        <v>2565</v>
      </c>
      <c r="N37" s="27">
        <f>'Прил.12 согаз'!N37+'Прил.12 альфа'!N37</f>
        <v>2382</v>
      </c>
      <c r="O37" s="27">
        <f>'Прил.12 согаз'!O37+'Прил.12 альфа'!O37</f>
        <v>2160</v>
      </c>
      <c r="P37" s="27">
        <f>'Прил.12 согаз'!P37+'Прил.12 альфа'!P37</f>
        <v>2259</v>
      </c>
      <c r="Q37" s="27">
        <f>'Прил.12 согаз'!Q37+'Прил.12 альфа'!Q37</f>
        <v>902</v>
      </c>
      <c r="R37" s="27">
        <f>'Прил.12 согаз'!R37+'Прил.12 альфа'!R37</f>
        <v>1943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64" t="s">
        <v>30</v>
      </c>
      <c r="D38" s="65">
        <f t="shared" si="0"/>
        <v>30361</v>
      </c>
      <c r="E38" s="66">
        <f t="shared" si="2"/>
        <v>13316</v>
      </c>
      <c r="F38" s="66">
        <f t="shared" si="3"/>
        <v>17045</v>
      </c>
      <c r="G38" s="66">
        <f>'Прил.12 согаз'!G38+'Прил.12 альфа'!G38</f>
        <v>144</v>
      </c>
      <c r="H38" s="66">
        <f>'Прил.12 согаз'!H38+'Прил.12 альфа'!H38</f>
        <v>134</v>
      </c>
      <c r="I38" s="66">
        <f>'Прил.12 согаз'!I38+'Прил.12 альфа'!I38</f>
        <v>850</v>
      </c>
      <c r="J38" s="66">
        <f>'Прил.12 согаз'!J38+'Прил.12 альфа'!J38</f>
        <v>847</v>
      </c>
      <c r="K38" s="66">
        <f>'Прил.12 согаз'!K38+'Прил.12 альфа'!K38</f>
        <v>3628</v>
      </c>
      <c r="L38" s="66">
        <f>'Прил.12 согаз'!L38+'Прил.12 альфа'!L38</f>
        <v>3353</v>
      </c>
      <c r="M38" s="66">
        <f>'Прил.12 согаз'!M38+'Прил.12 альфа'!M38</f>
        <v>4615</v>
      </c>
      <c r="N38" s="66">
        <f>'Прил.12 согаз'!N38+'Прил.12 альфа'!N38</f>
        <v>6698</v>
      </c>
      <c r="O38" s="66">
        <f>'Прил.12 согаз'!O38+'Прил.12 альфа'!O38</f>
        <v>3103</v>
      </c>
      <c r="P38" s="66">
        <f>'Прил.12 согаз'!P38+'Прил.12 альфа'!P38</f>
        <v>3967</v>
      </c>
      <c r="Q38" s="66">
        <f>'Прил.12 согаз'!Q38+'Прил.12 альфа'!Q38</f>
        <v>976</v>
      </c>
      <c r="R38" s="66">
        <f>'Прил.12 согаз'!R38+'Прил.12 альфа'!R38</f>
        <v>2046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5775</v>
      </c>
      <c r="E39" s="27">
        <f t="shared" si="2"/>
        <v>2329</v>
      </c>
      <c r="F39" s="27">
        <f t="shared" si="3"/>
        <v>3446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983</v>
      </c>
      <c r="N39" s="27">
        <f>'Прил.12 согаз'!N39+'Прил.12 альфа'!N39</f>
        <v>948</v>
      </c>
      <c r="O39" s="27">
        <f>'Прил.12 согаз'!O39+'Прил.12 альфа'!O39</f>
        <v>871</v>
      </c>
      <c r="P39" s="27">
        <f>'Прил.12 согаз'!P39+'Прил.12 альфа'!P39</f>
        <v>1350</v>
      </c>
      <c r="Q39" s="27">
        <f>'Прил.12 согаз'!Q39+'Прил.12 альфа'!Q39</f>
        <v>475</v>
      </c>
      <c r="R39" s="27">
        <f>'Прил.12 согаз'!R39+'Прил.12 альфа'!R39</f>
        <v>1148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2283</v>
      </c>
      <c r="E40" s="27">
        <f t="shared" si="2"/>
        <v>1394</v>
      </c>
      <c r="F40" s="27">
        <f t="shared" si="3"/>
        <v>889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83</v>
      </c>
      <c r="N40" s="27">
        <f>'Прил.12 согаз'!N40+'Прил.12 альфа'!N40</f>
        <v>236</v>
      </c>
      <c r="O40" s="27">
        <f>'Прил.12 согаз'!O40+'Прил.12 альфа'!O40</f>
        <v>924</v>
      </c>
      <c r="P40" s="27">
        <f>'Прил.12 согаз'!P40+'Прил.12 альфа'!P40</f>
        <v>434</v>
      </c>
      <c r="Q40" s="27">
        <f>'Прил.12 согаз'!Q40+'Прил.12 альфа'!Q40</f>
        <v>387</v>
      </c>
      <c r="R40" s="27">
        <f>'Прил.12 согаз'!R40+'Прил.12 альфа'!R40</f>
        <v>219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8937</v>
      </c>
      <c r="E41" s="27">
        <f t="shared" si="2"/>
        <v>4704</v>
      </c>
      <c r="F41" s="27">
        <f t="shared" si="3"/>
        <v>4233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1956</v>
      </c>
      <c r="N41" s="27">
        <f>'Прил.12 согаз'!N41+'Прил.12 альфа'!N41</f>
        <v>1156</v>
      </c>
      <c r="O41" s="27">
        <f>'Прил.12 согаз'!O41+'Прил.12 альфа'!O41</f>
        <v>2037</v>
      </c>
      <c r="P41" s="27">
        <f>'Прил.12 согаз'!P41+'Прил.12 альфа'!P41</f>
        <v>1761</v>
      </c>
      <c r="Q41" s="27">
        <f>'Прил.12 согаз'!Q41+'Прил.12 альфа'!Q41</f>
        <v>711</v>
      </c>
      <c r="R41" s="27">
        <f>'Прил.12 согаз'!R41+'Прил.12 альфа'!R41</f>
        <v>1316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2"/>
        <v>0</v>
      </c>
      <c r="F43" s="27">
        <f t="shared" si="3"/>
        <v>0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0</v>
      </c>
      <c r="N43" s="27">
        <f>'Прил.12 согаз'!N43+'Прил.12 альфа'!N43</f>
        <v>0</v>
      </c>
      <c r="O43" s="27">
        <f>'Прил.12 согаз'!O43+'Прил.12 альфа'!O43</f>
        <v>0</v>
      </c>
      <c r="P43" s="27">
        <f>'Прил.12 согаз'!P43+'Прил.12 альфа'!P43</f>
        <v>0</v>
      </c>
      <c r="Q43" s="27">
        <f>'Прил.12 согаз'!Q43+'Прил.12 альфа'!Q43</f>
        <v>0</v>
      </c>
      <c r="R43" s="27">
        <f>'Прил.12 согаз'!R43+'Прил.12 альфа'!R43</f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7">E44+F44</f>
        <v>199690</v>
      </c>
      <c r="E44" s="27">
        <f t="shared" ref="E44" si="8">G44+I44+K44+O44+Q44+M44</f>
        <v>88561</v>
      </c>
      <c r="F44" s="27">
        <f t="shared" ref="F44" si="9">H44+J44+L44+P44+R44+N44</f>
        <v>111129</v>
      </c>
      <c r="G44" s="27">
        <f>'Прил.12 согаз'!G44+'Прил.12 альфа'!G44</f>
        <v>0</v>
      </c>
      <c r="H44" s="27">
        <f>'Прил.12 согаз'!H44+'Прил.12 альфа'!H44</f>
        <v>0</v>
      </c>
      <c r="I44" s="27">
        <f>'Прил.12 согаз'!I44+'Прил.12 альфа'!I44</f>
        <v>0</v>
      </c>
      <c r="J44" s="27">
        <f>'Прил.12 согаз'!J44+'Прил.12 альфа'!J44</f>
        <v>0</v>
      </c>
      <c r="K44" s="27">
        <f>'Прил.12 согаз'!K44+'Прил.12 альфа'!K44</f>
        <v>0</v>
      </c>
      <c r="L44" s="27">
        <f>'Прил.12 согаз'!L44+'Прил.12 альфа'!L44</f>
        <v>0</v>
      </c>
      <c r="M44" s="27">
        <f>'Прил.12 согаз'!M44+'Прил.12 альфа'!M44</f>
        <v>43823</v>
      </c>
      <c r="N44" s="27">
        <f>'Прил.12 согаз'!N44+'Прил.12 альфа'!N44</f>
        <v>45170</v>
      </c>
      <c r="O44" s="27">
        <f>'Прил.12 согаз'!O44+'Прил.12 альфа'!O44</f>
        <v>30641</v>
      </c>
      <c r="P44" s="27">
        <f>'Прил.12 согаз'!P44+'Прил.12 альфа'!P44</f>
        <v>35095</v>
      </c>
      <c r="Q44" s="27">
        <f>'Прил.12 согаз'!Q44+'Прил.12 альфа'!Q44</f>
        <v>14097</v>
      </c>
      <c r="R44" s="27">
        <f>'Прил.12 согаз'!R44+'Прил.12 альфа'!R44</f>
        <v>30864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0">E45+F45</f>
        <v>50488</v>
      </c>
      <c r="E45" s="27">
        <f t="shared" ref="E45" si="11">G45+I45+K45+O45+Q45+M45</f>
        <v>25905</v>
      </c>
      <c r="F45" s="27">
        <f t="shared" ref="F45" si="12">H45+J45+L45+P45+R45+N45</f>
        <v>24583</v>
      </c>
      <c r="G45" s="27">
        <f>'Прил.12 согаз'!G45+'Прил.12 альфа'!G45</f>
        <v>849</v>
      </c>
      <c r="H45" s="27">
        <f>'Прил.12 согаз'!H45+'Прил.12 альфа'!H45</f>
        <v>819</v>
      </c>
      <c r="I45" s="27">
        <f>'Прил.12 согаз'!I45+'Прил.12 альфа'!I45</f>
        <v>4299</v>
      </c>
      <c r="J45" s="27">
        <f>'Прил.12 согаз'!J45+'Прил.12 альфа'!J45</f>
        <v>4169</v>
      </c>
      <c r="K45" s="27">
        <f>'Прил.12 согаз'!K45+'Прил.12 альфа'!K45</f>
        <v>20757</v>
      </c>
      <c r="L45" s="27">
        <f>'Прил.12 согаз'!L45+'Прил.12 альфа'!L45</f>
        <v>19595</v>
      </c>
      <c r="M45" s="27">
        <f>'Прил.12 согаз'!M45+'Прил.12 альфа'!M45</f>
        <v>0</v>
      </c>
      <c r="N45" s="27">
        <f>'Прил.12 согаз'!N45+'Прил.12 альфа'!N45</f>
        <v>0</v>
      </c>
      <c r="O45" s="27">
        <f>'Прил.12 согаз'!O45+'Прил.12 альфа'!O45</f>
        <v>0</v>
      </c>
      <c r="P45" s="27">
        <f>'Прил.12 согаз'!P45+'Прил.12 альфа'!P45</f>
        <v>0</v>
      </c>
      <c r="Q45" s="27">
        <f>'Прил.12 согаз'!Q45+'Прил.12 альфа'!Q45</f>
        <v>0</v>
      </c>
      <c r="R45" s="27">
        <f>'Прил.12 согаз'!R45+'Прил.12 альфа'!R45</f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9781</v>
      </c>
      <c r="E46" s="27">
        <f t="shared" si="2"/>
        <v>5736</v>
      </c>
      <c r="F46" s="27">
        <f t="shared" si="3"/>
        <v>4045</v>
      </c>
      <c r="G46" s="27">
        <f>'Прил.12 согаз'!G46+'Прил.12 альфа'!G46</f>
        <v>84</v>
      </c>
      <c r="H46" s="27">
        <f>'Прил.12 согаз'!H46+'Прил.12 альфа'!H46</f>
        <v>85</v>
      </c>
      <c r="I46" s="27">
        <f>'Прил.12 согаз'!I46+'Прил.12 альфа'!I46</f>
        <v>160</v>
      </c>
      <c r="J46" s="27">
        <f>'Прил.12 согаз'!J46+'Прил.12 альфа'!J46</f>
        <v>154</v>
      </c>
      <c r="K46" s="27">
        <f>'Прил.12 согаз'!K46+'Прил.12 альфа'!K46</f>
        <v>256</v>
      </c>
      <c r="L46" s="27">
        <f>'Прил.12 согаз'!L46+'Прил.12 альфа'!L46</f>
        <v>244</v>
      </c>
      <c r="M46" s="27">
        <f>'Прил.12 согаз'!M46+'Прил.12 альфа'!M46</f>
        <v>3400</v>
      </c>
      <c r="N46" s="27">
        <f>'Прил.12 согаз'!N46+'Прил.12 альфа'!N46</f>
        <v>2506</v>
      </c>
      <c r="O46" s="27">
        <f>'Прил.12 согаз'!O46+'Прил.12 альфа'!O46</f>
        <v>1614</v>
      </c>
      <c r="P46" s="27">
        <f>'Прил.12 согаз'!P46+'Прил.12 альфа'!P46</f>
        <v>654</v>
      </c>
      <c r="Q46" s="27">
        <f>'Прил.12 согаз'!Q46+'Прил.12 альфа'!Q46</f>
        <v>222</v>
      </c>
      <c r="R46" s="27">
        <f>'Прил.12 согаз'!R46+'Прил.12 альфа'!R46</f>
        <v>402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1" si="13">E47+F47</f>
        <v>644715</v>
      </c>
      <c r="E47" s="21">
        <f>G47+I47+K47+O47+Q47+M47</f>
        <v>296727</v>
      </c>
      <c r="F47" s="21">
        <f>H47+J47+L47+P47+R47+N47</f>
        <v>347988</v>
      </c>
      <c r="G47" s="21">
        <f t="shared" ref="G47:R47" si="14">SUM(G48:G51)</f>
        <v>2166</v>
      </c>
      <c r="H47" s="21">
        <f t="shared" si="14"/>
        <v>2067</v>
      </c>
      <c r="I47" s="21">
        <f t="shared" si="14"/>
        <v>10887</v>
      </c>
      <c r="J47" s="21">
        <f t="shared" si="14"/>
        <v>10598</v>
      </c>
      <c r="K47" s="21">
        <f t="shared" si="14"/>
        <v>53295</v>
      </c>
      <c r="L47" s="21">
        <f t="shared" si="14"/>
        <v>50385</v>
      </c>
      <c r="M47" s="21">
        <f t="shared" si="14"/>
        <v>111823</v>
      </c>
      <c r="N47" s="21">
        <f t="shared" si="14"/>
        <v>115268</v>
      </c>
      <c r="O47" s="21">
        <f t="shared" si="14"/>
        <v>82622</v>
      </c>
      <c r="P47" s="21">
        <f t="shared" si="14"/>
        <v>92568</v>
      </c>
      <c r="Q47" s="21">
        <f t="shared" si="14"/>
        <v>35934</v>
      </c>
      <c r="R47" s="21">
        <f t="shared" si="14"/>
        <v>77102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3"/>
        <v>590119</v>
      </c>
      <c r="E48" s="27">
        <f t="shared" ref="E48:E51" si="15">G48+I48+K48+O48+Q48+M48</f>
        <v>272137</v>
      </c>
      <c r="F48" s="27">
        <f t="shared" ref="F48:F51" si="16">H48+J48+L48+P48+R48+N48</f>
        <v>317982</v>
      </c>
      <c r="G48" s="26">
        <f>'Прил.12 согаз'!G48+'Прил.12 альфа'!G48</f>
        <v>1971</v>
      </c>
      <c r="H48" s="26">
        <f>'Прил.12 согаз'!H48+'Прил.12 альфа'!H48</f>
        <v>1883</v>
      </c>
      <c r="I48" s="26">
        <f>'Прил.12 согаз'!I48+'Прил.12 альфа'!I48</f>
        <v>9671</v>
      </c>
      <c r="J48" s="26">
        <f>'Прил.12 согаз'!J48+'Прил.12 альфа'!J48</f>
        <v>9408</v>
      </c>
      <c r="K48" s="26">
        <f>'Прил.12 согаз'!K48+'Прил.12 альфа'!K48</f>
        <v>47441</v>
      </c>
      <c r="L48" s="26">
        <f>'Прил.12 согаз'!L48+'Прил.12 альфа'!L48</f>
        <v>44951</v>
      </c>
      <c r="M48" s="26">
        <f>'Прил.12 согаз'!M48+'Прил.12 альфа'!M48</f>
        <v>102900</v>
      </c>
      <c r="N48" s="26">
        <f>'Прил.12 согаз'!N48+'Прил.12 альфа'!N48</f>
        <v>103975</v>
      </c>
      <c r="O48" s="26">
        <f>'Прил.12 согаз'!O48+'Прил.12 альфа'!O48</f>
        <v>76403</v>
      </c>
      <c r="P48" s="26">
        <f>'Прил.12 согаз'!P48+'Прил.12 альфа'!P48</f>
        <v>85130</v>
      </c>
      <c r="Q48" s="26">
        <f>'Прил.12 согаз'!Q48+'Прил.12 альфа'!Q48</f>
        <v>33751</v>
      </c>
      <c r="R48" s="26">
        <f>'Прил.12 согаз'!R48+'Прил.12 альфа'!R48</f>
        <v>72635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3"/>
        <v>15147</v>
      </c>
      <c r="E49" s="27">
        <f t="shared" si="15"/>
        <v>7146</v>
      </c>
      <c r="F49" s="27">
        <f t="shared" si="16"/>
        <v>8001</v>
      </c>
      <c r="G49" s="26">
        <f>'Прил.12 согаз'!G49+'Прил.12 альфа'!G49</f>
        <v>43</v>
      </c>
      <c r="H49" s="26">
        <f>'Прил.12 согаз'!H49+'Прил.12 альфа'!H49</f>
        <v>49</v>
      </c>
      <c r="I49" s="26">
        <f>'Прил.12 согаз'!I49+'Прил.12 альфа'!I49</f>
        <v>219</v>
      </c>
      <c r="J49" s="26">
        <f>'Прил.12 согаз'!J49+'Прил.12 альфа'!J49</f>
        <v>194</v>
      </c>
      <c r="K49" s="26">
        <f>'Прил.12 согаз'!K49+'Прил.12 альфа'!K49</f>
        <v>1231</v>
      </c>
      <c r="L49" s="26">
        <f>'Прил.12 согаз'!L49+'Прил.12 альфа'!L49</f>
        <v>1128</v>
      </c>
      <c r="M49" s="26">
        <f>'Прил.12 согаз'!M49+'Прил.12 альфа'!M49</f>
        <v>2613</v>
      </c>
      <c r="N49" s="26">
        <f>'Прил.12 согаз'!N49+'Прил.12 альфа'!N49</f>
        <v>2436</v>
      </c>
      <c r="O49" s="26">
        <f>'Прил.12 согаз'!O49+'Прил.12 альфа'!O49</f>
        <v>2147</v>
      </c>
      <c r="P49" s="26">
        <f>'Прил.12 согаз'!P49+'Прил.12 альфа'!P49</f>
        <v>2250</v>
      </c>
      <c r="Q49" s="26">
        <f>'Прил.12 согаз'!Q49+'Прил.12 альфа'!Q49</f>
        <v>893</v>
      </c>
      <c r="R49" s="26">
        <f>'Прил.12 согаз'!R49+'Прил.12 альфа'!R49</f>
        <v>1944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64" t="s">
        <v>30</v>
      </c>
      <c r="D50" s="65">
        <f t="shared" si="13"/>
        <v>32399</v>
      </c>
      <c r="E50" s="66">
        <f t="shared" si="15"/>
        <v>14299</v>
      </c>
      <c r="F50" s="66">
        <f t="shared" si="16"/>
        <v>18100</v>
      </c>
      <c r="G50" s="66">
        <f>'Прил.12 согаз'!G50+'Прил.12 альфа'!G50</f>
        <v>142</v>
      </c>
      <c r="H50" s="66">
        <f>'Прил.12 согаз'!H50+'Прил.12 альфа'!H50</f>
        <v>123</v>
      </c>
      <c r="I50" s="66">
        <f>'Прил.12 согаз'!I50+'Прил.12 альфа'!I50</f>
        <v>852</v>
      </c>
      <c r="J50" s="66">
        <f>'Прил.12 согаз'!J50+'Прил.12 альфа'!J50</f>
        <v>857</v>
      </c>
      <c r="K50" s="66">
        <f>'Прил.12 согаз'!K50+'Прил.12 альфа'!K50</f>
        <v>3793</v>
      </c>
      <c r="L50" s="66">
        <f>'Прил.12 согаз'!L50+'Прил.12 альфа'!L50</f>
        <v>3551</v>
      </c>
      <c r="M50" s="66">
        <f>'Прил.12 согаз'!M50+'Прил.12 альфа'!M50</f>
        <v>5239</v>
      </c>
      <c r="N50" s="66">
        <f>'Прил.12 согаз'!N50+'Прил.12 альфа'!N50</f>
        <v>7308</v>
      </c>
      <c r="O50" s="66">
        <f>'Прил.12 согаз'!O50+'Прил.12 альфа'!O50</f>
        <v>3257</v>
      </c>
      <c r="P50" s="66">
        <f>'Прил.12 согаз'!P50+'Прил.12 альфа'!P50</f>
        <v>4142</v>
      </c>
      <c r="Q50" s="66">
        <f>'Прил.12 согаз'!Q50+'Прил.12 альфа'!Q50</f>
        <v>1016</v>
      </c>
      <c r="R50" s="66">
        <f>'Прил.12 согаз'!R50+'Прил.12 альфа'!R50</f>
        <v>2119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61" t="s">
        <v>28</v>
      </c>
      <c r="D51" s="62">
        <f t="shared" si="13"/>
        <v>7050</v>
      </c>
      <c r="E51" s="63">
        <f t="shared" si="15"/>
        <v>3145</v>
      </c>
      <c r="F51" s="63">
        <f t="shared" si="16"/>
        <v>3905</v>
      </c>
      <c r="G51" s="62">
        <f>'Прил.12 согаз'!G51+'Прил.12 альфа'!G51</f>
        <v>10</v>
      </c>
      <c r="H51" s="62">
        <f>'Прил.12 согаз'!H51+'Прил.12 альфа'!H51</f>
        <v>12</v>
      </c>
      <c r="I51" s="62">
        <f>'Прил.12 согаз'!I51+'Прил.12 альфа'!I51</f>
        <v>145</v>
      </c>
      <c r="J51" s="62">
        <f>'Прил.12 согаз'!J51+'Прил.12 альфа'!J51</f>
        <v>139</v>
      </c>
      <c r="K51" s="62">
        <f>'Прил.12 согаз'!K51+'Прил.12 альфа'!K51</f>
        <v>830</v>
      </c>
      <c r="L51" s="62">
        <f>'Прил.12 согаз'!L51+'Прил.12 альфа'!L51</f>
        <v>755</v>
      </c>
      <c r="M51" s="62">
        <f>'Прил.12 согаз'!M51+'Прил.12 альфа'!M51</f>
        <v>1071</v>
      </c>
      <c r="N51" s="62">
        <f>'Прил.12 согаз'!N51+'Прил.12 альфа'!N51</f>
        <v>1549</v>
      </c>
      <c r="O51" s="62">
        <f>'Прил.12 согаз'!O51+'Прил.12 альфа'!O51</f>
        <v>815</v>
      </c>
      <c r="P51" s="62">
        <f>'Прил.12 согаз'!P51+'Прил.12 альфа'!P51</f>
        <v>1046</v>
      </c>
      <c r="Q51" s="62">
        <f>'Прил.12 согаз'!Q51+'Прил.12 альфа'!Q51</f>
        <v>274</v>
      </c>
      <c r="R51" s="62">
        <f>'Прил.12 согаз'!R51+'Прил.12 альфа'!R51</f>
        <v>404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101"/>
      <c r="F56" s="101"/>
      <c r="G56" s="94"/>
      <c r="H56" s="94"/>
      <c r="I56" s="94"/>
      <c r="J56" s="94"/>
      <c r="K56" s="94"/>
      <c r="L56" s="94"/>
      <c r="M56" s="94"/>
      <c r="N56" s="94"/>
      <c r="O56" s="94"/>
    </row>
    <row r="57" spans="1:22" s="35" customFormat="1" ht="13.5" customHeight="1">
      <c r="E57" s="92" t="s">
        <v>35</v>
      </c>
      <c r="F57" s="92"/>
      <c r="G57" s="93" t="s">
        <v>36</v>
      </c>
      <c r="H57" s="93"/>
      <c r="I57" s="93"/>
      <c r="J57" s="93"/>
      <c r="K57" s="93"/>
      <c r="L57" s="93"/>
      <c r="M57" s="93"/>
      <c r="N57" s="93"/>
      <c r="O57" s="93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94"/>
      <c r="B59" s="94"/>
      <c r="C59" s="94"/>
      <c r="D59" s="94"/>
      <c r="E59" s="101"/>
      <c r="F59" s="101"/>
      <c r="G59" s="94"/>
      <c r="H59" s="94"/>
      <c r="I59" s="94"/>
      <c r="J59" s="94"/>
      <c r="K59" s="94"/>
      <c r="L59" s="94"/>
      <c r="M59" s="94"/>
      <c r="N59" s="94"/>
      <c r="O59" s="94"/>
    </row>
    <row r="60" spans="1:22" s="36" customFormat="1" ht="12">
      <c r="A60" s="93" t="s">
        <v>38</v>
      </c>
      <c r="B60" s="93"/>
      <c r="C60" s="93"/>
      <c r="D60" s="93"/>
      <c r="E60" s="92" t="s">
        <v>35</v>
      </c>
      <c r="F60" s="92"/>
      <c r="G60" s="93" t="s">
        <v>36</v>
      </c>
      <c r="H60" s="93"/>
      <c r="I60" s="93"/>
      <c r="J60" s="93"/>
      <c r="K60" s="93"/>
      <c r="L60" s="93"/>
      <c r="M60" s="93"/>
      <c r="N60" s="93"/>
      <c r="O60" s="93"/>
    </row>
  </sheetData>
  <mergeCells count="29">
    <mergeCell ref="E60:F60"/>
    <mergeCell ref="G60:O60"/>
    <mergeCell ref="A59:D59"/>
    <mergeCell ref="E15:F17"/>
    <mergeCell ref="A60:D60"/>
    <mergeCell ref="G56:O56"/>
    <mergeCell ref="G57:O57"/>
    <mergeCell ref="E56:F56"/>
    <mergeCell ref="G16:L16"/>
    <mergeCell ref="E57:F57"/>
    <mergeCell ref="E59:F59"/>
    <mergeCell ref="G59:O59"/>
    <mergeCell ref="G17:H17"/>
    <mergeCell ref="K17:L17"/>
    <mergeCell ref="I17:J17"/>
    <mergeCell ref="B15:B18"/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G69" sqref="G69"/>
      <selection pane="topRight" activeCell="G69" sqref="G69"/>
      <selection pane="bottomLeft" activeCell="G69" sqref="G69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113</v>
      </c>
      <c r="N17" s="91" t="s">
        <v>103</v>
      </c>
      <c r="O17" s="90" t="s">
        <v>112</v>
      </c>
      <c r="P17" s="91" t="s">
        <v>103</v>
      </c>
      <c r="Q17" s="15" t="s">
        <v>104</v>
      </c>
      <c r="R17" s="15" t="s">
        <v>105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397896</v>
      </c>
      <c r="E20" s="21">
        <f>G20+I20+K20+O20+Q20+M20</f>
        <v>184180</v>
      </c>
      <c r="F20" s="21">
        <f>H20+J20+L20+P20+R20+N20</f>
        <v>213716</v>
      </c>
      <c r="G20" s="21">
        <f>SUM(G22:G46)</f>
        <v>1347</v>
      </c>
      <c r="H20" s="21">
        <f t="shared" ref="H20:R20" si="1">SUM(H22:H46)</f>
        <v>1238</v>
      </c>
      <c r="I20" s="21">
        <f t="shared" si="1"/>
        <v>6882</v>
      </c>
      <c r="J20" s="21">
        <f t="shared" si="1"/>
        <v>6693</v>
      </c>
      <c r="K20" s="21">
        <f t="shared" si="1"/>
        <v>32417</v>
      </c>
      <c r="L20" s="21">
        <f t="shared" si="1"/>
        <v>30801</v>
      </c>
      <c r="M20" s="21">
        <f t="shared" si="1"/>
        <v>68534</v>
      </c>
      <c r="N20" s="21">
        <f t="shared" si="1"/>
        <v>70335</v>
      </c>
      <c r="O20" s="21">
        <f t="shared" si="1"/>
        <v>52410</v>
      </c>
      <c r="P20" s="21">
        <f t="shared" si="1"/>
        <v>57664</v>
      </c>
      <c r="Q20" s="21">
        <f t="shared" si="1"/>
        <v>22590</v>
      </c>
      <c r="R20" s="21">
        <f t="shared" si="1"/>
        <v>46985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156386</v>
      </c>
      <c r="E21" s="27">
        <f>G21+I21+K21+O21+Q21+M21</f>
        <v>72796</v>
      </c>
      <c r="F21" s="27">
        <f>H21+J21+L21+P21+R21+N21</f>
        <v>83590</v>
      </c>
      <c r="G21" s="63">
        <f>SUM(G22:G30)</f>
        <v>605</v>
      </c>
      <c r="H21" s="63">
        <f t="shared" ref="H21:R21" si="2">SUM(H22:H30)</f>
        <v>522</v>
      </c>
      <c r="I21" s="63">
        <f t="shared" si="2"/>
        <v>3040</v>
      </c>
      <c r="J21" s="63">
        <f t="shared" si="2"/>
        <v>3036</v>
      </c>
      <c r="K21" s="63">
        <f t="shared" si="2"/>
        <v>13426</v>
      </c>
      <c r="L21" s="63">
        <f t="shared" si="2"/>
        <v>13002</v>
      </c>
      <c r="M21" s="63">
        <f t="shared" si="2"/>
        <v>26400</v>
      </c>
      <c r="N21" s="63">
        <f t="shared" si="2"/>
        <v>27712</v>
      </c>
      <c r="O21" s="63">
        <f t="shared" si="2"/>
        <v>21083</v>
      </c>
      <c r="P21" s="63">
        <f t="shared" si="2"/>
        <v>22665</v>
      </c>
      <c r="Q21" s="63">
        <f t="shared" si="2"/>
        <v>8242</v>
      </c>
      <c r="R21" s="63">
        <f t="shared" si="2"/>
        <v>16653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45303</v>
      </c>
      <c r="E22" s="27">
        <f t="shared" ref="E22:E46" si="3">G22+I22+K22+O22+Q22+M22</f>
        <v>21719</v>
      </c>
      <c r="F22" s="27">
        <f t="shared" ref="F22:F46" si="4">H22+J22+L22+P22+R22+N22</f>
        <v>23584</v>
      </c>
      <c r="G22" s="72">
        <v>198</v>
      </c>
      <c r="H22" s="72">
        <v>184</v>
      </c>
      <c r="I22" s="72">
        <v>1028</v>
      </c>
      <c r="J22" s="72">
        <v>986</v>
      </c>
      <c r="K22" s="72">
        <v>3681</v>
      </c>
      <c r="L22" s="72">
        <v>3533</v>
      </c>
      <c r="M22" s="72">
        <v>8454</v>
      </c>
      <c r="N22" s="72">
        <v>7968</v>
      </c>
      <c r="O22" s="72">
        <v>6029</v>
      </c>
      <c r="P22" s="72">
        <v>6163</v>
      </c>
      <c r="Q22" s="72">
        <v>2329</v>
      </c>
      <c r="R22" s="72">
        <v>4750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2333</v>
      </c>
      <c r="E23" s="27">
        <f t="shared" si="3"/>
        <v>1190</v>
      </c>
      <c r="F23" s="27">
        <f t="shared" si="4"/>
        <v>1143</v>
      </c>
      <c r="G23" s="72">
        <v>2</v>
      </c>
      <c r="H23" s="72">
        <v>1</v>
      </c>
      <c r="I23" s="72">
        <v>28</v>
      </c>
      <c r="J23" s="72">
        <v>20</v>
      </c>
      <c r="K23" s="72">
        <v>153</v>
      </c>
      <c r="L23" s="72">
        <v>95</v>
      </c>
      <c r="M23" s="72">
        <v>406</v>
      </c>
      <c r="N23" s="72">
        <v>339</v>
      </c>
      <c r="O23" s="72">
        <v>430</v>
      </c>
      <c r="P23" s="72">
        <v>383</v>
      </c>
      <c r="Q23" s="72">
        <v>171</v>
      </c>
      <c r="R23" s="72">
        <v>305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32920</v>
      </c>
      <c r="E24" s="27">
        <f t="shared" si="3"/>
        <v>15267</v>
      </c>
      <c r="F24" s="27">
        <f t="shared" si="4"/>
        <v>17653</v>
      </c>
      <c r="G24" s="72">
        <v>106</v>
      </c>
      <c r="H24" s="72">
        <v>88</v>
      </c>
      <c r="I24" s="72">
        <v>478</v>
      </c>
      <c r="J24" s="72">
        <v>506</v>
      </c>
      <c r="K24" s="72">
        <v>2528</v>
      </c>
      <c r="L24" s="72">
        <v>2429</v>
      </c>
      <c r="M24" s="72">
        <v>5691</v>
      </c>
      <c r="N24" s="72">
        <v>5438</v>
      </c>
      <c r="O24" s="72">
        <v>4397</v>
      </c>
      <c r="P24" s="72">
        <v>4795</v>
      </c>
      <c r="Q24" s="72">
        <v>2067</v>
      </c>
      <c r="R24" s="72">
        <v>4397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762</v>
      </c>
      <c r="E25" s="27">
        <f t="shared" si="3"/>
        <v>435</v>
      </c>
      <c r="F25" s="27">
        <f t="shared" si="4"/>
        <v>327</v>
      </c>
      <c r="G25" s="72">
        <v>0</v>
      </c>
      <c r="H25" s="72">
        <v>0</v>
      </c>
      <c r="I25" s="72">
        <v>8</v>
      </c>
      <c r="J25" s="72">
        <v>7</v>
      </c>
      <c r="K25" s="72">
        <v>32</v>
      </c>
      <c r="L25" s="72">
        <v>33</v>
      </c>
      <c r="M25" s="72">
        <v>147</v>
      </c>
      <c r="N25" s="72">
        <v>86</v>
      </c>
      <c r="O25" s="72">
        <v>178</v>
      </c>
      <c r="P25" s="72">
        <v>109</v>
      </c>
      <c r="Q25" s="72">
        <v>70</v>
      </c>
      <c r="R25" s="72">
        <v>92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15127</v>
      </c>
      <c r="E26" s="27">
        <f t="shared" si="3"/>
        <v>7399</v>
      </c>
      <c r="F26" s="27">
        <f t="shared" si="4"/>
        <v>7728</v>
      </c>
      <c r="G26" s="72">
        <v>4</v>
      </c>
      <c r="H26" s="72">
        <v>2</v>
      </c>
      <c r="I26" s="72">
        <v>26</v>
      </c>
      <c r="J26" s="72">
        <v>34</v>
      </c>
      <c r="K26" s="72">
        <v>1221</v>
      </c>
      <c r="L26" s="72">
        <v>1127</v>
      </c>
      <c r="M26" s="72">
        <v>2600</v>
      </c>
      <c r="N26" s="72">
        <v>2089</v>
      </c>
      <c r="O26" s="72">
        <v>2543</v>
      </c>
      <c r="P26" s="72">
        <v>2578</v>
      </c>
      <c r="Q26" s="72">
        <v>1005</v>
      </c>
      <c r="R26" s="72">
        <v>1898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8114</v>
      </c>
      <c r="E27" s="27">
        <f t="shared" si="3"/>
        <v>3969</v>
      </c>
      <c r="F27" s="27">
        <f t="shared" si="4"/>
        <v>4145</v>
      </c>
      <c r="G27" s="72">
        <v>1</v>
      </c>
      <c r="H27" s="72">
        <v>3</v>
      </c>
      <c r="I27" s="72">
        <v>13</v>
      </c>
      <c r="J27" s="72">
        <v>9</v>
      </c>
      <c r="K27" s="72">
        <v>594</v>
      </c>
      <c r="L27" s="72">
        <v>658</v>
      </c>
      <c r="M27" s="72">
        <v>1450</v>
      </c>
      <c r="N27" s="72">
        <v>1204</v>
      </c>
      <c r="O27" s="72">
        <v>1378</v>
      </c>
      <c r="P27" s="72">
        <v>1398</v>
      </c>
      <c r="Q27" s="72">
        <v>533</v>
      </c>
      <c r="R27" s="72">
        <v>873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25197</v>
      </c>
      <c r="E28" s="27">
        <f t="shared" si="3"/>
        <v>11559</v>
      </c>
      <c r="F28" s="27">
        <f t="shared" si="4"/>
        <v>13638</v>
      </c>
      <c r="G28" s="72">
        <v>83</v>
      </c>
      <c r="H28" s="72">
        <v>78</v>
      </c>
      <c r="I28" s="72">
        <v>484</v>
      </c>
      <c r="J28" s="72">
        <v>440</v>
      </c>
      <c r="K28" s="72">
        <v>2367</v>
      </c>
      <c r="L28" s="72">
        <v>2329</v>
      </c>
      <c r="M28" s="72">
        <v>4215</v>
      </c>
      <c r="N28" s="72">
        <v>4631</v>
      </c>
      <c r="O28" s="72">
        <v>3300</v>
      </c>
      <c r="P28" s="72">
        <v>3605</v>
      </c>
      <c r="Q28" s="72">
        <v>1110</v>
      </c>
      <c r="R28" s="72">
        <v>2555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26354</v>
      </c>
      <c r="E29" s="27">
        <f t="shared" si="3"/>
        <v>11093</v>
      </c>
      <c r="F29" s="27">
        <f t="shared" si="4"/>
        <v>15261</v>
      </c>
      <c r="G29" s="72">
        <v>211</v>
      </c>
      <c r="H29" s="72">
        <v>166</v>
      </c>
      <c r="I29" s="72">
        <v>974</v>
      </c>
      <c r="J29" s="72">
        <v>1032</v>
      </c>
      <c r="K29" s="72">
        <v>2842</v>
      </c>
      <c r="L29" s="72">
        <v>2789</v>
      </c>
      <c r="M29" s="72">
        <v>3365</v>
      </c>
      <c r="N29" s="72">
        <v>5925</v>
      </c>
      <c r="O29" s="72">
        <v>2760</v>
      </c>
      <c r="P29" s="72">
        <v>3591</v>
      </c>
      <c r="Q29" s="72">
        <v>941</v>
      </c>
      <c r="R29" s="72">
        <v>1758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276</v>
      </c>
      <c r="E30" s="27">
        <f t="shared" ref="E30" si="6">G30+I30+K30+O30+Q30+M30</f>
        <v>165</v>
      </c>
      <c r="F30" s="27">
        <f t="shared" ref="F30" si="7">H30+J30+L30+P30+R30+N30</f>
        <v>111</v>
      </c>
      <c r="G30" s="72">
        <v>0</v>
      </c>
      <c r="H30" s="72">
        <v>0</v>
      </c>
      <c r="I30" s="72">
        <v>1</v>
      </c>
      <c r="J30" s="72">
        <v>2</v>
      </c>
      <c r="K30" s="72">
        <v>8</v>
      </c>
      <c r="L30" s="72">
        <v>9</v>
      </c>
      <c r="M30" s="72">
        <v>72</v>
      </c>
      <c r="N30" s="72">
        <v>32</v>
      </c>
      <c r="O30" s="72">
        <v>68</v>
      </c>
      <c r="P30" s="72">
        <v>43</v>
      </c>
      <c r="Q30" s="72">
        <v>16</v>
      </c>
      <c r="R30" s="72">
        <v>25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8931</v>
      </c>
      <c r="E36" s="27">
        <f t="shared" si="3"/>
        <v>4135</v>
      </c>
      <c r="F36" s="27">
        <f t="shared" si="4"/>
        <v>4796</v>
      </c>
      <c r="G36" s="27">
        <v>4</v>
      </c>
      <c r="H36" s="27">
        <v>6</v>
      </c>
      <c r="I36" s="27">
        <v>54</v>
      </c>
      <c r="J36" s="27">
        <v>40</v>
      </c>
      <c r="K36" s="27">
        <v>129</v>
      </c>
      <c r="L36" s="27">
        <v>131</v>
      </c>
      <c r="M36" s="27">
        <v>1341</v>
      </c>
      <c r="N36" s="27">
        <v>1543</v>
      </c>
      <c r="O36" s="27">
        <v>1741</v>
      </c>
      <c r="P36" s="27">
        <v>1930</v>
      </c>
      <c r="Q36" s="27">
        <v>866</v>
      </c>
      <c r="R36" s="27">
        <v>1146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12698</v>
      </c>
      <c r="E37" s="27">
        <f t="shared" si="3"/>
        <v>6098</v>
      </c>
      <c r="F37" s="27">
        <f t="shared" si="4"/>
        <v>6600</v>
      </c>
      <c r="G37" s="27">
        <v>43</v>
      </c>
      <c r="H37" s="27">
        <v>49</v>
      </c>
      <c r="I37" s="27">
        <v>210</v>
      </c>
      <c r="J37" s="27">
        <v>184</v>
      </c>
      <c r="K37" s="27">
        <v>1022</v>
      </c>
      <c r="L37" s="27">
        <v>952</v>
      </c>
      <c r="M37" s="27">
        <v>2121</v>
      </c>
      <c r="N37" s="27">
        <v>1970</v>
      </c>
      <c r="O37" s="27">
        <v>1921</v>
      </c>
      <c r="P37" s="27">
        <v>1877</v>
      </c>
      <c r="Q37" s="27">
        <v>781</v>
      </c>
      <c r="R37" s="27">
        <v>1568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9307</v>
      </c>
      <c r="E38" s="27">
        <f t="shared" si="3"/>
        <v>4053</v>
      </c>
      <c r="F38" s="27">
        <f t="shared" si="4"/>
        <v>5254</v>
      </c>
      <c r="G38" s="27">
        <v>11</v>
      </c>
      <c r="H38" s="27">
        <v>12</v>
      </c>
      <c r="I38" s="27">
        <v>70</v>
      </c>
      <c r="J38" s="27">
        <v>91</v>
      </c>
      <c r="K38" s="27">
        <v>1127</v>
      </c>
      <c r="L38" s="27">
        <v>1000</v>
      </c>
      <c r="M38" s="27">
        <v>1382</v>
      </c>
      <c r="N38" s="27">
        <v>1974</v>
      </c>
      <c r="O38" s="27">
        <v>1112</v>
      </c>
      <c r="P38" s="27">
        <v>1512</v>
      </c>
      <c r="Q38" s="27">
        <v>351</v>
      </c>
      <c r="R38" s="27">
        <v>665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4068</v>
      </c>
      <c r="E39" s="27">
        <f t="shared" si="3"/>
        <v>1664</v>
      </c>
      <c r="F39" s="27">
        <f t="shared" si="4"/>
        <v>2404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646</v>
      </c>
      <c r="N39" s="27">
        <v>634</v>
      </c>
      <c r="O39" s="27">
        <v>661</v>
      </c>
      <c r="P39" s="27">
        <v>979</v>
      </c>
      <c r="Q39" s="27">
        <v>357</v>
      </c>
      <c r="R39" s="27">
        <v>791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1707</v>
      </c>
      <c r="E40" s="27">
        <f t="shared" si="3"/>
        <v>1054</v>
      </c>
      <c r="F40" s="27">
        <f t="shared" si="4"/>
        <v>653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54</v>
      </c>
      <c r="N40" s="27">
        <v>178</v>
      </c>
      <c r="O40" s="27">
        <v>692</v>
      </c>
      <c r="P40" s="27">
        <v>299</v>
      </c>
      <c r="Q40" s="27">
        <v>308</v>
      </c>
      <c r="R40" s="27">
        <v>176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4114</v>
      </c>
      <c r="E41" s="27">
        <f t="shared" si="3"/>
        <v>1922</v>
      </c>
      <c r="F41" s="27">
        <f t="shared" si="4"/>
        <v>2192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752</v>
      </c>
      <c r="N41" s="27">
        <v>513</v>
      </c>
      <c r="O41" s="27">
        <v>860</v>
      </c>
      <c r="P41" s="27">
        <v>929</v>
      </c>
      <c r="Q41" s="27">
        <v>310</v>
      </c>
      <c r="R41" s="27">
        <v>750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6.5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153985</v>
      </c>
      <c r="E44" s="27">
        <f t="shared" ref="E44" si="9">G44+I44+K44+O44+Q44+M44</f>
        <v>68054</v>
      </c>
      <c r="F44" s="27">
        <f t="shared" ref="F44" si="10">H44+J44+L44+P44+R44+N44</f>
        <v>85931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33589</v>
      </c>
      <c r="N44" s="27">
        <v>34040</v>
      </c>
      <c r="O44" s="27">
        <v>23261</v>
      </c>
      <c r="P44" s="27">
        <v>26960</v>
      </c>
      <c r="Q44" s="27">
        <v>11204</v>
      </c>
      <c r="R44" s="27">
        <v>24931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39917</v>
      </c>
      <c r="E45" s="27">
        <f t="shared" ref="E45" si="12">G45+I45+K45+O45+Q45+M45</f>
        <v>20545</v>
      </c>
      <c r="F45" s="27">
        <f t="shared" ref="F45" si="13">H45+J45+L45+P45+R45+N45</f>
        <v>19372</v>
      </c>
      <c r="G45" s="27">
        <v>637</v>
      </c>
      <c r="H45" s="27">
        <v>599</v>
      </c>
      <c r="I45" s="27">
        <v>3393</v>
      </c>
      <c r="J45" s="27">
        <v>3243</v>
      </c>
      <c r="K45" s="27">
        <v>16515</v>
      </c>
      <c r="L45" s="27">
        <v>15530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6783</v>
      </c>
      <c r="E46" s="27">
        <f t="shared" si="3"/>
        <v>3859</v>
      </c>
      <c r="F46" s="27">
        <f t="shared" si="4"/>
        <v>2924</v>
      </c>
      <c r="G46" s="27">
        <v>47</v>
      </c>
      <c r="H46" s="27">
        <v>50</v>
      </c>
      <c r="I46" s="27">
        <v>115</v>
      </c>
      <c r="J46" s="27">
        <v>99</v>
      </c>
      <c r="K46" s="27">
        <v>198</v>
      </c>
      <c r="L46" s="27">
        <v>186</v>
      </c>
      <c r="M46" s="27">
        <v>2249</v>
      </c>
      <c r="N46" s="27">
        <v>1771</v>
      </c>
      <c r="O46" s="27">
        <v>1079</v>
      </c>
      <c r="P46" s="27">
        <v>513</v>
      </c>
      <c r="Q46" s="27">
        <v>171</v>
      </c>
      <c r="R46" s="27">
        <v>305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397896</v>
      </c>
      <c r="E47" s="21">
        <f>G47+I47+K47+O47+Q47+M47</f>
        <v>184180</v>
      </c>
      <c r="F47" s="21">
        <f>H47+J47+L47+P47+R47+N47</f>
        <v>213716</v>
      </c>
      <c r="G47" s="21">
        <f t="shared" ref="G47:R47" si="15">SUM(G48:G51)</f>
        <v>1347</v>
      </c>
      <c r="H47" s="21">
        <f t="shared" si="15"/>
        <v>1238</v>
      </c>
      <c r="I47" s="21">
        <f t="shared" si="15"/>
        <v>6882</v>
      </c>
      <c r="J47" s="21">
        <f t="shared" si="15"/>
        <v>6693</v>
      </c>
      <c r="K47" s="21">
        <f t="shared" si="15"/>
        <v>32417</v>
      </c>
      <c r="L47" s="21">
        <f t="shared" si="15"/>
        <v>30801</v>
      </c>
      <c r="M47" s="21">
        <f t="shared" si="15"/>
        <v>68534</v>
      </c>
      <c r="N47" s="21">
        <f t="shared" si="15"/>
        <v>70335</v>
      </c>
      <c r="O47" s="21">
        <f t="shared" si="15"/>
        <v>52410</v>
      </c>
      <c r="P47" s="21">
        <f t="shared" si="15"/>
        <v>57664</v>
      </c>
      <c r="Q47" s="21">
        <f t="shared" si="15"/>
        <v>22590</v>
      </c>
      <c r="R47" s="21">
        <f t="shared" si="15"/>
        <v>46985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373988</v>
      </c>
      <c r="E48" s="27">
        <f t="shared" ref="E48:E50" si="16">G48+I48+K48+O48+Q48+M48</f>
        <v>173172</v>
      </c>
      <c r="F48" s="27">
        <f t="shared" ref="F48:F50" si="17">H48+J48+L48+P48+R48+N48</f>
        <v>200816</v>
      </c>
      <c r="G48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1294</v>
      </c>
      <c r="H48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1177</v>
      </c>
      <c r="I48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6575</v>
      </c>
      <c r="J48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6382</v>
      </c>
      <c r="K48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30136</v>
      </c>
      <c r="L48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28694</v>
      </c>
      <c r="M48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64576</v>
      </c>
      <c r="N48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65930</v>
      </c>
      <c r="O48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49194</v>
      </c>
      <c r="P48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53998</v>
      </c>
      <c r="Q48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21397</v>
      </c>
      <c r="R48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44635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13045</v>
      </c>
      <c r="E49" s="27">
        <f t="shared" si="16"/>
        <v>6233</v>
      </c>
      <c r="F49" s="27">
        <f t="shared" si="17"/>
        <v>6812</v>
      </c>
      <c r="G49" s="26">
        <f>'Прил. 11 СОГАЗ'!F36</f>
        <v>43</v>
      </c>
      <c r="H49" s="26">
        <f>'Прил. 11 СОГАЗ'!G36</f>
        <v>49</v>
      </c>
      <c r="I49" s="26">
        <f>'Прил. 11 СОГАЗ'!H36</f>
        <v>216</v>
      </c>
      <c r="J49" s="26">
        <f>'Прил. 11 СОГАЗ'!I36</f>
        <v>193</v>
      </c>
      <c r="K49" s="26">
        <f>'Прил. 11 СОГАЗ'!J36</f>
        <v>1066</v>
      </c>
      <c r="L49" s="26">
        <f>'Прил. 11 СОГАЗ'!K36</f>
        <v>1005</v>
      </c>
      <c r="M49" s="26">
        <f>'Прил. 11 СОГАЗ'!L36</f>
        <v>2201</v>
      </c>
      <c r="N49" s="26">
        <f>'Прил. 11 СОГАЗ'!M36</f>
        <v>2084</v>
      </c>
      <c r="O49" s="26">
        <f>'Прил. 11 СОГАЗ'!N36</f>
        <v>1927</v>
      </c>
      <c r="P49" s="26">
        <f>'Прил. 11 СОГАЗ'!O36</f>
        <v>1898</v>
      </c>
      <c r="Q49" s="26">
        <f>'Прил. 11 СОГАЗ'!P36</f>
        <v>780</v>
      </c>
      <c r="R49" s="26">
        <f>'Прил. 11 СОГАЗ'!Q36</f>
        <v>1583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9776</v>
      </c>
      <c r="E50" s="27">
        <f t="shared" si="16"/>
        <v>4308</v>
      </c>
      <c r="F50" s="27">
        <f t="shared" si="17"/>
        <v>5468</v>
      </c>
      <c r="G50" s="26">
        <f>'Прил. 11 СОГАЗ'!F29+'Прил. 11 СОГАЗ'!F30+'Прил. 11 СОГАЗ'!F31</f>
        <v>8</v>
      </c>
      <c r="H50" s="26">
        <f>'Прил. 11 СОГАЗ'!G29+'Прил. 11 СОГАЗ'!G30+'Прил. 11 СОГАЗ'!G31</f>
        <v>7</v>
      </c>
      <c r="I50" s="26">
        <f>'Прил. 11 СОГАЗ'!H29+'Прил. 11 СОГАЗ'!H30+'Прил. 11 СОГАЗ'!H31</f>
        <v>60</v>
      </c>
      <c r="J50" s="26">
        <f>'Прил. 11 СОГАЗ'!I29+'Прил. 11 СОГАЗ'!I30+'Прил. 11 СОГАЗ'!I31</f>
        <v>89</v>
      </c>
      <c r="K50" s="26">
        <f>'Прил. 11 СОГАЗ'!J29+'Прил. 11 СОГАЗ'!J30+'Прил. 11 СОГАЗ'!J31</f>
        <v>1139</v>
      </c>
      <c r="L50" s="26">
        <f>'Прил. 11 СОГАЗ'!K29+'Прил. 11 СОГАЗ'!K30+'Прил. 11 СОГАЗ'!K31</f>
        <v>1034</v>
      </c>
      <c r="M50" s="26">
        <f>'Прил. 11 СОГАЗ'!L29+'Прил. 11 СОГАЗ'!L30+'Прил. 11 СОГАЗ'!L31</f>
        <v>1582</v>
      </c>
      <c r="N50" s="26">
        <f>'Прил. 11 СОГАЗ'!M29+'Прил. 11 СОГАЗ'!M30+'Прил. 11 СОГАЗ'!M31</f>
        <v>2076</v>
      </c>
      <c r="O50" s="26">
        <f>'Прил. 11 СОГАЗ'!N29+'Прил. 11 СОГАЗ'!N30+'Прил. 11 СОГАЗ'!N31</f>
        <v>1160</v>
      </c>
      <c r="P50" s="26">
        <f>'Прил. 11 СОГАЗ'!O29+'Прил. 11 СОГАЗ'!O30+'Прил. 11 СОГАЗ'!O31</f>
        <v>1582</v>
      </c>
      <c r="Q50" s="26">
        <f>'Прил. 11 СОГАЗ'!P29+'Прил. 11 СОГАЗ'!P30+'Прил. 11 СОГАЗ'!P31</f>
        <v>359</v>
      </c>
      <c r="R50" s="26">
        <f>'Прил. 11 СОГАЗ'!Q29+'Прил. 11 СОГАЗ'!Q30+'Прил. 11 СОГАЗ'!Q31</f>
        <v>680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1087</v>
      </c>
      <c r="E51" s="27">
        <f t="shared" ref="E51" si="19">G51+I51+K51+O51+Q51+M51</f>
        <v>467</v>
      </c>
      <c r="F51" s="27">
        <f t="shared" ref="F51" si="20">H51+J51+L51+P51+R51+N51</f>
        <v>620</v>
      </c>
      <c r="G51" s="26">
        <f>'Прил. 11 СОГАЗ'!F32+'Прил. 11 СОГАЗ'!F24</f>
        <v>2</v>
      </c>
      <c r="H51" s="26">
        <f>'Прил. 11 СОГАЗ'!G32+'Прил. 11 СОГАЗ'!G24</f>
        <v>5</v>
      </c>
      <c r="I51" s="26">
        <f>'Прил. 11 СОГАЗ'!H32+'Прил. 11 СОГАЗ'!H24</f>
        <v>31</v>
      </c>
      <c r="J51" s="26">
        <f>'Прил. 11 СОГАЗ'!I32+'Прил. 11 СОГАЗ'!I24</f>
        <v>29</v>
      </c>
      <c r="K51" s="26">
        <f>'Прил. 11 СОГАЗ'!J32+'Прил. 11 СОГАЗ'!J24</f>
        <v>76</v>
      </c>
      <c r="L51" s="26">
        <f>'Прил. 11 СОГАЗ'!K32+'Прил. 11 СОГАЗ'!K24</f>
        <v>68</v>
      </c>
      <c r="M51" s="26">
        <f>'Прил. 11 СОГАЗ'!L32+'Прил. 11 СОГАЗ'!L24</f>
        <v>175</v>
      </c>
      <c r="N51" s="26">
        <f>'Прил. 11 СОГАЗ'!M32+'Прил. 11 СОГАЗ'!M24</f>
        <v>245</v>
      </c>
      <c r="O51" s="26">
        <f>'Прил. 11 СОГАЗ'!N32+'Прил. 11 СОГАЗ'!N24</f>
        <v>129</v>
      </c>
      <c r="P51" s="26">
        <f>'Прил. 11 СОГАЗ'!O32+'Прил. 11 СОГАЗ'!O24</f>
        <v>186</v>
      </c>
      <c r="Q51" s="26">
        <f>'Прил. 11 СОГАЗ'!P32+'Прил. 11 СОГАЗ'!P24</f>
        <v>54</v>
      </c>
      <c r="R51" s="26">
        <f>'Прил. 11 СОГАЗ'!Q32+'Прил. 11 СОГАЗ'!Q24</f>
        <v>87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25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101"/>
      <c r="F56" s="101"/>
      <c r="G56" s="94"/>
      <c r="H56" s="94"/>
      <c r="I56" s="94"/>
      <c r="J56" s="94"/>
      <c r="K56" s="94"/>
      <c r="L56" s="94"/>
      <c r="M56" s="94"/>
      <c r="N56" s="94"/>
      <c r="O56" s="94"/>
    </row>
    <row r="57" spans="1:22" s="35" customFormat="1" ht="13.5" customHeight="1">
      <c r="E57" s="92" t="s">
        <v>35</v>
      </c>
      <c r="F57" s="92"/>
      <c r="G57" s="93" t="s">
        <v>36</v>
      </c>
      <c r="H57" s="93"/>
      <c r="I57" s="93"/>
      <c r="J57" s="93"/>
      <c r="K57" s="93"/>
      <c r="L57" s="93"/>
      <c r="M57" s="93"/>
      <c r="N57" s="93"/>
      <c r="O57" s="93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94"/>
      <c r="B59" s="94"/>
      <c r="C59" s="94"/>
      <c r="D59" s="94"/>
      <c r="E59" s="101"/>
      <c r="F59" s="101"/>
      <c r="G59" s="94"/>
      <c r="H59" s="94"/>
      <c r="I59" s="94"/>
      <c r="J59" s="94"/>
      <c r="K59" s="94"/>
      <c r="L59" s="94"/>
      <c r="M59" s="94"/>
      <c r="N59" s="94"/>
      <c r="O59" s="94"/>
    </row>
    <row r="60" spans="1:22" s="36" customFormat="1" ht="12">
      <c r="A60" s="93" t="s">
        <v>38</v>
      </c>
      <c r="B60" s="93"/>
      <c r="C60" s="93"/>
      <c r="D60" s="93"/>
      <c r="E60" s="92" t="s">
        <v>35</v>
      </c>
      <c r="F60" s="92"/>
      <c r="G60" s="93" t="s">
        <v>36</v>
      </c>
      <c r="H60" s="93"/>
      <c r="I60" s="93"/>
      <c r="J60" s="93"/>
      <c r="K60" s="93"/>
      <c r="L60" s="93"/>
      <c r="M60" s="93"/>
      <c r="N60" s="93"/>
      <c r="O60" s="93"/>
    </row>
  </sheetData>
  <mergeCells count="29"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  <mergeCell ref="M16:P16"/>
    <mergeCell ref="M17:N17"/>
    <mergeCell ref="O17:P17"/>
    <mergeCell ref="A60:D60"/>
    <mergeCell ref="E60:F60"/>
    <mergeCell ref="G60:O60"/>
    <mergeCell ref="E56:F56"/>
    <mergeCell ref="G56:O56"/>
    <mergeCell ref="E57:F57"/>
    <mergeCell ref="G57:O57"/>
    <mergeCell ref="A59:D59"/>
    <mergeCell ref="E59:F59"/>
    <mergeCell ref="G59:O59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60"/>
  <sheetViews>
    <sheetView zoomScale="70" zoomScaleNormal="70" workbookViewId="0">
      <pane xSplit="3" ySplit="19" topLeftCell="D20" activePane="bottomRight" state="frozen"/>
      <selection activeCell="G69" sqref="G69"/>
      <selection pane="topRight" activeCell="G69" sqref="G69"/>
      <selection pane="bottomLeft" activeCell="G69" sqref="G69"/>
      <selection pane="bottomRight" activeCell="G22" sqref="G22:R4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110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130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113</v>
      </c>
      <c r="N17" s="91" t="s">
        <v>103</v>
      </c>
      <c r="O17" s="90" t="s">
        <v>112</v>
      </c>
      <c r="P17" s="91" t="s">
        <v>103</v>
      </c>
      <c r="Q17" s="15" t="s">
        <v>104</v>
      </c>
      <c r="R17" s="15" t="s">
        <v>105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6" si="0">E20+F20</f>
        <v>246819</v>
      </c>
      <c r="E20" s="21">
        <f>G20+I20+K20+O20+Q20+M20</f>
        <v>112547</v>
      </c>
      <c r="F20" s="21">
        <f>H20+J20+L20+P20+R20+N20</f>
        <v>134272</v>
      </c>
      <c r="G20" s="21">
        <f>SUM(G22:G46)</f>
        <v>819</v>
      </c>
      <c r="H20" s="21">
        <f t="shared" ref="H20:R20" si="1">SUM(H22:H46)</f>
        <v>829</v>
      </c>
      <c r="I20" s="21">
        <f t="shared" si="1"/>
        <v>4005</v>
      </c>
      <c r="J20" s="21">
        <f t="shared" si="1"/>
        <v>3905</v>
      </c>
      <c r="K20" s="21">
        <f t="shared" si="1"/>
        <v>20878</v>
      </c>
      <c r="L20" s="21">
        <f t="shared" si="1"/>
        <v>19584</v>
      </c>
      <c r="M20" s="21">
        <f t="shared" si="1"/>
        <v>43289</v>
      </c>
      <c r="N20" s="21">
        <f t="shared" si="1"/>
        <v>44933</v>
      </c>
      <c r="O20" s="21">
        <f t="shared" si="1"/>
        <v>30212</v>
      </c>
      <c r="P20" s="21">
        <f t="shared" si="1"/>
        <v>34904</v>
      </c>
      <c r="Q20" s="21">
        <f t="shared" si="1"/>
        <v>13344</v>
      </c>
      <c r="R20" s="21">
        <f t="shared" si="1"/>
        <v>30117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126</v>
      </c>
      <c r="D21" s="26">
        <f t="shared" si="0"/>
        <v>149014</v>
      </c>
      <c r="E21" s="27">
        <f>G21+I21+K21+O21+Q21+M21</f>
        <v>67129</v>
      </c>
      <c r="F21" s="27">
        <f>H21+J21+L21+P21+R21+N21</f>
        <v>81885</v>
      </c>
      <c r="G21" s="63">
        <f>SUM(G22:G30)</f>
        <v>410</v>
      </c>
      <c r="H21" s="63">
        <f t="shared" ref="H21:R21" si="2">SUM(H22:H30)</f>
        <v>422</v>
      </c>
      <c r="I21" s="63">
        <f t="shared" si="2"/>
        <v>2100</v>
      </c>
      <c r="J21" s="63">
        <f t="shared" si="2"/>
        <v>2008</v>
      </c>
      <c r="K21" s="63">
        <f t="shared" si="2"/>
        <v>13130</v>
      </c>
      <c r="L21" s="63">
        <f t="shared" si="2"/>
        <v>12258</v>
      </c>
      <c r="M21" s="63">
        <f t="shared" si="2"/>
        <v>25543</v>
      </c>
      <c r="N21" s="63">
        <f t="shared" si="2"/>
        <v>25223</v>
      </c>
      <c r="O21" s="63">
        <f t="shared" si="2"/>
        <v>17330</v>
      </c>
      <c r="P21" s="63">
        <f t="shared" si="2"/>
        <v>21159</v>
      </c>
      <c r="Q21" s="63">
        <f t="shared" si="2"/>
        <v>8616</v>
      </c>
      <c r="R21" s="63">
        <f t="shared" si="2"/>
        <v>20815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118</v>
      </c>
      <c r="D22" s="26">
        <f t="shared" si="0"/>
        <v>26013</v>
      </c>
      <c r="E22" s="27">
        <f t="shared" ref="E22:E46" si="3">G22+I22+K22+O22+Q22+M22</f>
        <v>11791</v>
      </c>
      <c r="F22" s="27">
        <f t="shared" ref="F22:F46" si="4">H22+J22+L22+P22+R22+N22</f>
        <v>14222</v>
      </c>
      <c r="G22" s="72">
        <v>5</v>
      </c>
      <c r="H22" s="72">
        <v>6</v>
      </c>
      <c r="I22" s="72">
        <v>43</v>
      </c>
      <c r="J22" s="72">
        <v>30</v>
      </c>
      <c r="K22" s="72">
        <v>2273</v>
      </c>
      <c r="L22" s="72">
        <v>2117</v>
      </c>
      <c r="M22" s="72">
        <v>5129</v>
      </c>
      <c r="N22" s="72">
        <v>4350</v>
      </c>
      <c r="O22" s="72">
        <v>2853</v>
      </c>
      <c r="P22" s="72">
        <v>3461</v>
      </c>
      <c r="Q22" s="72">
        <v>1488</v>
      </c>
      <c r="R22" s="72">
        <v>4258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119</v>
      </c>
      <c r="D23" s="26">
        <f t="shared" si="0"/>
        <v>36848</v>
      </c>
      <c r="E23" s="27">
        <f t="shared" si="3"/>
        <v>16418</v>
      </c>
      <c r="F23" s="27">
        <f t="shared" si="4"/>
        <v>20430</v>
      </c>
      <c r="G23" s="72">
        <v>108</v>
      </c>
      <c r="H23" s="72">
        <v>110</v>
      </c>
      <c r="I23" s="72">
        <v>575</v>
      </c>
      <c r="J23" s="72">
        <v>552</v>
      </c>
      <c r="K23" s="72">
        <v>3211</v>
      </c>
      <c r="L23" s="72">
        <v>2970</v>
      </c>
      <c r="M23" s="72">
        <v>5388</v>
      </c>
      <c r="N23" s="72">
        <v>5455</v>
      </c>
      <c r="O23" s="72">
        <v>4514</v>
      </c>
      <c r="P23" s="72">
        <v>5490</v>
      </c>
      <c r="Q23" s="72">
        <v>2622</v>
      </c>
      <c r="R23" s="72">
        <v>5853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120</v>
      </c>
      <c r="D24" s="26">
        <f t="shared" si="0"/>
        <v>5974</v>
      </c>
      <c r="E24" s="27">
        <f t="shared" si="3"/>
        <v>2912</v>
      </c>
      <c r="F24" s="27">
        <f t="shared" si="4"/>
        <v>3062</v>
      </c>
      <c r="G24" s="72">
        <v>13</v>
      </c>
      <c r="H24" s="72">
        <v>17</v>
      </c>
      <c r="I24" s="72">
        <v>93</v>
      </c>
      <c r="J24" s="72">
        <v>108</v>
      </c>
      <c r="K24" s="72">
        <v>568</v>
      </c>
      <c r="L24" s="72">
        <v>525</v>
      </c>
      <c r="M24" s="72">
        <v>1122</v>
      </c>
      <c r="N24" s="72">
        <v>1144</v>
      </c>
      <c r="O24" s="72">
        <v>883</v>
      </c>
      <c r="P24" s="72">
        <v>887</v>
      </c>
      <c r="Q24" s="72">
        <v>233</v>
      </c>
      <c r="R24" s="72">
        <v>381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121</v>
      </c>
      <c r="D25" s="26">
        <f t="shared" si="0"/>
        <v>7452</v>
      </c>
      <c r="E25" s="27">
        <f t="shared" si="3"/>
        <v>3418</v>
      </c>
      <c r="F25" s="27">
        <f t="shared" si="4"/>
        <v>4034</v>
      </c>
      <c r="G25" s="72">
        <v>13</v>
      </c>
      <c r="H25" s="72">
        <v>19</v>
      </c>
      <c r="I25" s="72">
        <v>96</v>
      </c>
      <c r="J25" s="72">
        <v>112</v>
      </c>
      <c r="K25" s="72">
        <v>613</v>
      </c>
      <c r="L25" s="72">
        <v>591</v>
      </c>
      <c r="M25" s="72">
        <v>1169</v>
      </c>
      <c r="N25" s="72">
        <v>1021</v>
      </c>
      <c r="O25" s="72">
        <v>1021</v>
      </c>
      <c r="P25" s="72">
        <v>1117</v>
      </c>
      <c r="Q25" s="72">
        <v>506</v>
      </c>
      <c r="R25" s="72">
        <v>1174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122</v>
      </c>
      <c r="D26" s="26">
        <f t="shared" si="0"/>
        <v>24834</v>
      </c>
      <c r="E26" s="27">
        <f t="shared" si="3"/>
        <v>11000</v>
      </c>
      <c r="F26" s="27">
        <f t="shared" si="4"/>
        <v>13834</v>
      </c>
      <c r="G26" s="72">
        <v>120</v>
      </c>
      <c r="H26" s="72">
        <v>123</v>
      </c>
      <c r="I26" s="72">
        <v>564</v>
      </c>
      <c r="J26" s="72">
        <v>550</v>
      </c>
      <c r="K26" s="72">
        <v>2102</v>
      </c>
      <c r="L26" s="72">
        <v>1902</v>
      </c>
      <c r="M26" s="72">
        <v>4365</v>
      </c>
      <c r="N26" s="72">
        <v>4394</v>
      </c>
      <c r="O26" s="72">
        <v>2543</v>
      </c>
      <c r="P26" s="72">
        <v>3379</v>
      </c>
      <c r="Q26" s="72">
        <v>1306</v>
      </c>
      <c r="R26" s="72">
        <v>3486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123</v>
      </c>
      <c r="D27" s="26">
        <f t="shared" si="0"/>
        <v>15202</v>
      </c>
      <c r="E27" s="27">
        <f t="shared" si="3"/>
        <v>6581</v>
      </c>
      <c r="F27" s="27">
        <f t="shared" si="4"/>
        <v>8621</v>
      </c>
      <c r="G27" s="72">
        <v>78</v>
      </c>
      <c r="H27" s="72">
        <v>82</v>
      </c>
      <c r="I27" s="72">
        <v>419</v>
      </c>
      <c r="J27" s="72">
        <v>390</v>
      </c>
      <c r="K27" s="72">
        <v>1342</v>
      </c>
      <c r="L27" s="72">
        <v>1216</v>
      </c>
      <c r="M27" s="72">
        <v>2469</v>
      </c>
      <c r="N27" s="72">
        <v>2919</v>
      </c>
      <c r="O27" s="72">
        <v>1551</v>
      </c>
      <c r="P27" s="72">
        <v>2027</v>
      </c>
      <c r="Q27" s="72">
        <v>722</v>
      </c>
      <c r="R27" s="72">
        <v>1987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124</v>
      </c>
      <c r="D28" s="26">
        <f t="shared" si="0"/>
        <v>372</v>
      </c>
      <c r="E28" s="27">
        <f t="shared" si="3"/>
        <v>242</v>
      </c>
      <c r="F28" s="27">
        <f t="shared" si="4"/>
        <v>130</v>
      </c>
      <c r="G28" s="72">
        <v>0</v>
      </c>
      <c r="H28" s="72">
        <v>1</v>
      </c>
      <c r="I28" s="72">
        <v>8</v>
      </c>
      <c r="J28" s="72">
        <v>3</v>
      </c>
      <c r="K28" s="72">
        <v>23</v>
      </c>
      <c r="L28" s="72">
        <v>37</v>
      </c>
      <c r="M28" s="72">
        <v>114</v>
      </c>
      <c r="N28" s="72">
        <v>53</v>
      </c>
      <c r="O28" s="72">
        <v>79</v>
      </c>
      <c r="P28" s="72">
        <v>28</v>
      </c>
      <c r="Q28" s="72">
        <v>18</v>
      </c>
      <c r="R28" s="72">
        <v>8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125</v>
      </c>
      <c r="D29" s="26">
        <f t="shared" si="0"/>
        <v>16385</v>
      </c>
      <c r="E29" s="27">
        <f t="shared" si="3"/>
        <v>7182</v>
      </c>
      <c r="F29" s="27">
        <f t="shared" si="4"/>
        <v>9203</v>
      </c>
      <c r="G29" s="72">
        <v>18</v>
      </c>
      <c r="H29" s="72">
        <v>20</v>
      </c>
      <c r="I29" s="72">
        <v>49</v>
      </c>
      <c r="J29" s="72">
        <v>59</v>
      </c>
      <c r="K29" s="72">
        <v>1750</v>
      </c>
      <c r="L29" s="72">
        <v>1782</v>
      </c>
      <c r="M29" s="72">
        <v>2938</v>
      </c>
      <c r="N29" s="72">
        <v>3442</v>
      </c>
      <c r="O29" s="72">
        <v>1753</v>
      </c>
      <c r="P29" s="72">
        <v>2462</v>
      </c>
      <c r="Q29" s="72">
        <v>674</v>
      </c>
      <c r="R29" s="72">
        <v>1438</v>
      </c>
      <c r="U29" s="29"/>
      <c r="V29" s="29"/>
    </row>
    <row r="30" spans="1:22" s="28" customFormat="1" ht="17.100000000000001" customHeight="1">
      <c r="A30" s="24">
        <v>10</v>
      </c>
      <c r="B30" s="38"/>
      <c r="C30" s="25" t="s">
        <v>128</v>
      </c>
      <c r="D30" s="26">
        <f t="shared" ref="D30" si="5">E30+F30</f>
        <v>15934</v>
      </c>
      <c r="E30" s="27">
        <f t="shared" ref="E30" si="6">G30+I30+K30+O30+Q30+M30</f>
        <v>7585</v>
      </c>
      <c r="F30" s="27">
        <f t="shared" ref="F30" si="7">H30+J30+L30+P30+R30+N30</f>
        <v>8349</v>
      </c>
      <c r="G30" s="72">
        <v>55</v>
      </c>
      <c r="H30" s="72">
        <v>44</v>
      </c>
      <c r="I30" s="72">
        <v>253</v>
      </c>
      <c r="J30" s="72">
        <v>204</v>
      </c>
      <c r="K30" s="72">
        <v>1248</v>
      </c>
      <c r="L30" s="72">
        <v>1118</v>
      </c>
      <c r="M30" s="72">
        <v>2849</v>
      </c>
      <c r="N30" s="72">
        <v>2445</v>
      </c>
      <c r="O30" s="72">
        <v>2133</v>
      </c>
      <c r="P30" s="72">
        <v>2308</v>
      </c>
      <c r="Q30" s="72">
        <v>1047</v>
      </c>
      <c r="R30" s="72">
        <v>2230</v>
      </c>
      <c r="U30" s="29"/>
      <c r="V30" s="29"/>
    </row>
    <row r="31" spans="1:22" s="28" customFormat="1" ht="17.100000000000001" customHeight="1">
      <c r="A31" s="24">
        <v>11</v>
      </c>
      <c r="B31" s="38" t="s">
        <v>49</v>
      </c>
      <c r="C31" s="25" t="s">
        <v>24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102</v>
      </c>
      <c r="C32" s="25" t="s">
        <v>101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50</v>
      </c>
      <c r="C33" s="25" t="s">
        <v>25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51</v>
      </c>
      <c r="C34" s="25" t="s">
        <v>26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52</v>
      </c>
      <c r="C35" s="25" t="s">
        <v>27</v>
      </c>
      <c r="D35" s="26">
        <f t="shared" si="0"/>
        <v>0</v>
      </c>
      <c r="E35" s="27">
        <f t="shared" si="3"/>
        <v>0</v>
      </c>
      <c r="F35" s="27">
        <f t="shared" si="4"/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U35" s="29"/>
      <c r="V35" s="29"/>
    </row>
    <row r="36" spans="1:22" s="28" customFormat="1" ht="17.100000000000001" customHeight="1">
      <c r="A36" s="24">
        <v>16</v>
      </c>
      <c r="B36" s="38" t="s">
        <v>53</v>
      </c>
      <c r="C36" s="25" t="s">
        <v>28</v>
      </c>
      <c r="D36" s="26">
        <f t="shared" si="0"/>
        <v>8093</v>
      </c>
      <c r="E36" s="27">
        <f t="shared" si="3"/>
        <v>3649</v>
      </c>
      <c r="F36" s="27">
        <f t="shared" si="4"/>
        <v>4444</v>
      </c>
      <c r="G36" s="27">
        <v>27</v>
      </c>
      <c r="H36" s="27">
        <v>30</v>
      </c>
      <c r="I36" s="27">
        <v>170</v>
      </c>
      <c r="J36" s="27">
        <v>156</v>
      </c>
      <c r="K36" s="27">
        <v>780</v>
      </c>
      <c r="L36" s="27">
        <v>720</v>
      </c>
      <c r="M36" s="27">
        <v>1114</v>
      </c>
      <c r="N36" s="27">
        <v>1694</v>
      </c>
      <c r="O36" s="27">
        <v>1118</v>
      </c>
      <c r="P36" s="27">
        <v>1294</v>
      </c>
      <c r="Q36" s="27">
        <v>440</v>
      </c>
      <c r="R36" s="27">
        <v>550</v>
      </c>
      <c r="U36" s="29"/>
      <c r="V36" s="29"/>
    </row>
    <row r="37" spans="1:22" s="28" customFormat="1" ht="17.100000000000001" customHeight="1">
      <c r="A37" s="24">
        <v>17</v>
      </c>
      <c r="B37" s="38" t="s">
        <v>54</v>
      </c>
      <c r="C37" s="25" t="s">
        <v>29</v>
      </c>
      <c r="D37" s="26">
        <f t="shared" si="0"/>
        <v>2278</v>
      </c>
      <c r="E37" s="27">
        <f t="shared" si="3"/>
        <v>975</v>
      </c>
      <c r="F37" s="27">
        <f t="shared" si="4"/>
        <v>1303</v>
      </c>
      <c r="G37" s="27">
        <v>0</v>
      </c>
      <c r="H37" s="27">
        <v>0</v>
      </c>
      <c r="I37" s="27">
        <v>4</v>
      </c>
      <c r="J37" s="27">
        <v>4</v>
      </c>
      <c r="K37" s="27">
        <v>167</v>
      </c>
      <c r="L37" s="27">
        <v>130</v>
      </c>
      <c r="M37" s="27">
        <v>444</v>
      </c>
      <c r="N37" s="27">
        <v>412</v>
      </c>
      <c r="O37" s="27">
        <v>239</v>
      </c>
      <c r="P37" s="27">
        <v>382</v>
      </c>
      <c r="Q37" s="27">
        <v>121</v>
      </c>
      <c r="R37" s="27">
        <v>375</v>
      </c>
      <c r="U37" s="29"/>
      <c r="V37" s="29"/>
    </row>
    <row r="38" spans="1:22" s="28" customFormat="1" ht="17.100000000000001" customHeight="1">
      <c r="A38" s="24">
        <v>18</v>
      </c>
      <c r="B38" s="38" t="s">
        <v>55</v>
      </c>
      <c r="C38" s="25" t="s">
        <v>30</v>
      </c>
      <c r="D38" s="26">
        <f t="shared" si="0"/>
        <v>21054</v>
      </c>
      <c r="E38" s="27">
        <f t="shared" si="3"/>
        <v>9263</v>
      </c>
      <c r="F38" s="27">
        <f t="shared" si="4"/>
        <v>11791</v>
      </c>
      <c r="G38" s="27">
        <v>133</v>
      </c>
      <c r="H38" s="27">
        <v>122</v>
      </c>
      <c r="I38" s="27">
        <v>780</v>
      </c>
      <c r="J38" s="27">
        <v>756</v>
      </c>
      <c r="K38" s="27">
        <v>2501</v>
      </c>
      <c r="L38" s="27">
        <v>2353</v>
      </c>
      <c r="M38" s="27">
        <v>3233</v>
      </c>
      <c r="N38" s="27">
        <v>4724</v>
      </c>
      <c r="O38" s="27">
        <v>1991</v>
      </c>
      <c r="P38" s="27">
        <v>2455</v>
      </c>
      <c r="Q38" s="27">
        <v>625</v>
      </c>
      <c r="R38" s="27">
        <v>1381</v>
      </c>
      <c r="U38" s="29"/>
      <c r="V38" s="29"/>
    </row>
    <row r="39" spans="1:22" s="28" customFormat="1" ht="17.100000000000001" customHeight="1">
      <c r="A39" s="24">
        <v>19</v>
      </c>
      <c r="B39" s="38" t="s">
        <v>56</v>
      </c>
      <c r="C39" s="25" t="s">
        <v>31</v>
      </c>
      <c r="D39" s="26">
        <f t="shared" si="0"/>
        <v>1707</v>
      </c>
      <c r="E39" s="27">
        <f t="shared" si="3"/>
        <v>665</v>
      </c>
      <c r="F39" s="27">
        <f t="shared" si="4"/>
        <v>1042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337</v>
      </c>
      <c r="N39" s="27">
        <v>314</v>
      </c>
      <c r="O39" s="27">
        <v>210</v>
      </c>
      <c r="P39" s="27">
        <v>371</v>
      </c>
      <c r="Q39" s="27">
        <v>118</v>
      </c>
      <c r="R39" s="27">
        <v>357</v>
      </c>
      <c r="U39" s="29"/>
      <c r="V39" s="29"/>
    </row>
    <row r="40" spans="1:22" s="28" customFormat="1" ht="17.100000000000001" customHeight="1">
      <c r="A40" s="24">
        <v>20</v>
      </c>
      <c r="B40" s="38" t="s">
        <v>57</v>
      </c>
      <c r="C40" s="25" t="s">
        <v>32</v>
      </c>
      <c r="D40" s="26">
        <f t="shared" si="0"/>
        <v>576</v>
      </c>
      <c r="E40" s="27">
        <f t="shared" si="3"/>
        <v>340</v>
      </c>
      <c r="F40" s="27">
        <f t="shared" si="4"/>
        <v>236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29</v>
      </c>
      <c r="N40" s="27">
        <v>58</v>
      </c>
      <c r="O40" s="27">
        <v>232</v>
      </c>
      <c r="P40" s="27">
        <v>135</v>
      </c>
      <c r="Q40" s="27">
        <v>79</v>
      </c>
      <c r="R40" s="27">
        <v>43</v>
      </c>
      <c r="U40" s="29"/>
      <c r="V40" s="29"/>
    </row>
    <row r="41" spans="1:22" s="28" customFormat="1" ht="17.100000000000001" customHeight="1">
      <c r="A41" s="24">
        <v>21</v>
      </c>
      <c r="B41" s="38" t="s">
        <v>58</v>
      </c>
      <c r="C41" s="25" t="s">
        <v>108</v>
      </c>
      <c r="D41" s="26">
        <f t="shared" si="0"/>
        <v>4823</v>
      </c>
      <c r="E41" s="27">
        <f t="shared" si="3"/>
        <v>2782</v>
      </c>
      <c r="F41" s="27">
        <f t="shared" si="4"/>
        <v>2041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1204</v>
      </c>
      <c r="N41" s="27">
        <v>643</v>
      </c>
      <c r="O41" s="27">
        <v>1177</v>
      </c>
      <c r="P41" s="27">
        <v>832</v>
      </c>
      <c r="Q41" s="27">
        <v>401</v>
      </c>
      <c r="R41" s="27">
        <v>566</v>
      </c>
      <c r="U41" s="29"/>
      <c r="V41" s="29"/>
    </row>
    <row r="42" spans="1:22" s="28" customFormat="1" ht="17.100000000000001" customHeight="1">
      <c r="A42" s="24">
        <v>22</v>
      </c>
      <c r="B42" s="38" t="s">
        <v>59</v>
      </c>
      <c r="C42" s="25" t="s">
        <v>109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60</v>
      </c>
      <c r="C43" s="25" t="s">
        <v>33</v>
      </c>
      <c r="D43" s="26">
        <f t="shared" si="0"/>
        <v>0</v>
      </c>
      <c r="E43" s="27">
        <f t="shared" si="3"/>
        <v>0</v>
      </c>
      <c r="F43" s="27">
        <f t="shared" si="4"/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U43" s="29"/>
      <c r="V43" s="29"/>
    </row>
    <row r="44" spans="1:22" s="28" customFormat="1" ht="17.100000000000001" customHeight="1">
      <c r="A44" s="24">
        <v>24</v>
      </c>
      <c r="B44" s="38" t="s">
        <v>114</v>
      </c>
      <c r="C44" s="25" t="s">
        <v>115</v>
      </c>
      <c r="D44" s="26">
        <f t="shared" ref="D44" si="8">E44+F44</f>
        <v>45705</v>
      </c>
      <c r="E44" s="27">
        <f t="shared" ref="E44" si="9">G44+I44+K44+O44+Q44+M44</f>
        <v>20507</v>
      </c>
      <c r="F44" s="27">
        <f t="shared" ref="F44" si="10">H44+J44+L44+P44+R44+N44</f>
        <v>25198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10234</v>
      </c>
      <c r="N44" s="27">
        <v>11130</v>
      </c>
      <c r="O44" s="27">
        <v>7380</v>
      </c>
      <c r="P44" s="27">
        <v>8135</v>
      </c>
      <c r="Q44" s="27">
        <v>2893</v>
      </c>
      <c r="R44" s="27">
        <v>5933</v>
      </c>
      <c r="U44" s="29"/>
      <c r="V44" s="29"/>
    </row>
    <row r="45" spans="1:22" s="28" customFormat="1" ht="17.100000000000001" customHeight="1">
      <c r="A45" s="24">
        <v>25</v>
      </c>
      <c r="B45" s="38" t="s">
        <v>116</v>
      </c>
      <c r="C45" s="25" t="s">
        <v>117</v>
      </c>
      <c r="D45" s="26">
        <f t="shared" ref="D45" si="11">E45+F45</f>
        <v>10571</v>
      </c>
      <c r="E45" s="27">
        <f t="shared" ref="E45" si="12">G45+I45+K45+O45+Q45+M45</f>
        <v>5360</v>
      </c>
      <c r="F45" s="27">
        <f t="shared" ref="F45" si="13">H45+J45+L45+P45+R45+N45</f>
        <v>5211</v>
      </c>
      <c r="G45" s="27">
        <v>212</v>
      </c>
      <c r="H45" s="27">
        <v>220</v>
      </c>
      <c r="I45" s="27">
        <v>906</v>
      </c>
      <c r="J45" s="27">
        <v>926</v>
      </c>
      <c r="K45" s="27">
        <v>4242</v>
      </c>
      <c r="L45" s="27">
        <v>4065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U45" s="29"/>
      <c r="V45" s="29"/>
    </row>
    <row r="46" spans="1:22" s="28" customFormat="1" ht="17.100000000000001" customHeight="1">
      <c r="A46" s="24">
        <v>26</v>
      </c>
      <c r="B46" s="38" t="s">
        <v>107</v>
      </c>
      <c r="C46" s="25" t="s">
        <v>106</v>
      </c>
      <c r="D46" s="26">
        <f t="shared" si="0"/>
        <v>2998</v>
      </c>
      <c r="E46" s="27">
        <f t="shared" si="3"/>
        <v>1877</v>
      </c>
      <c r="F46" s="27">
        <f t="shared" si="4"/>
        <v>1121</v>
      </c>
      <c r="G46" s="27">
        <v>37</v>
      </c>
      <c r="H46" s="27">
        <v>35</v>
      </c>
      <c r="I46" s="27">
        <v>45</v>
      </c>
      <c r="J46" s="27">
        <v>55</v>
      </c>
      <c r="K46" s="27">
        <v>58</v>
      </c>
      <c r="L46" s="27">
        <v>58</v>
      </c>
      <c r="M46" s="27">
        <v>1151</v>
      </c>
      <c r="N46" s="27">
        <v>735</v>
      </c>
      <c r="O46" s="27">
        <v>535</v>
      </c>
      <c r="P46" s="27">
        <v>141</v>
      </c>
      <c r="Q46" s="27">
        <v>51</v>
      </c>
      <c r="R46" s="27">
        <v>97</v>
      </c>
      <c r="U46" s="29"/>
      <c r="V46" s="29"/>
    </row>
    <row r="47" spans="1:22" s="22" customFormat="1" ht="26.25" customHeight="1">
      <c r="A47" s="19" t="s">
        <v>64</v>
      </c>
      <c r="B47" s="37"/>
      <c r="C47" s="20" t="s">
        <v>65</v>
      </c>
      <c r="D47" s="21">
        <f t="shared" ref="D47:D50" si="14">E47+F47</f>
        <v>246819</v>
      </c>
      <c r="E47" s="21">
        <f>G47+I47+K47+O47+Q47+M47</f>
        <v>112547</v>
      </c>
      <c r="F47" s="21">
        <f>H47+J47+L47+P47+R47+N47</f>
        <v>134272</v>
      </c>
      <c r="G47" s="21">
        <f t="shared" ref="G47:R47" si="15">SUM(G48:G51)</f>
        <v>819</v>
      </c>
      <c r="H47" s="21">
        <f t="shared" si="15"/>
        <v>829</v>
      </c>
      <c r="I47" s="21">
        <f t="shared" si="15"/>
        <v>4005</v>
      </c>
      <c r="J47" s="21">
        <f t="shared" si="15"/>
        <v>3905</v>
      </c>
      <c r="K47" s="21">
        <f t="shared" si="15"/>
        <v>20878</v>
      </c>
      <c r="L47" s="21">
        <f t="shared" si="15"/>
        <v>19584</v>
      </c>
      <c r="M47" s="21">
        <f t="shared" si="15"/>
        <v>43289</v>
      </c>
      <c r="N47" s="21">
        <f t="shared" si="15"/>
        <v>44933</v>
      </c>
      <c r="O47" s="21">
        <f t="shared" si="15"/>
        <v>30212</v>
      </c>
      <c r="P47" s="21">
        <f t="shared" si="15"/>
        <v>34904</v>
      </c>
      <c r="Q47" s="21">
        <f t="shared" si="15"/>
        <v>13344</v>
      </c>
      <c r="R47" s="21">
        <f t="shared" si="15"/>
        <v>30117</v>
      </c>
      <c r="U47" s="23"/>
      <c r="V47" s="23"/>
    </row>
    <row r="48" spans="1:22" s="22" customFormat="1" ht="17.100000000000001" customHeight="1">
      <c r="A48" s="24">
        <v>1</v>
      </c>
      <c r="B48" s="38" t="s">
        <v>100</v>
      </c>
      <c r="C48" s="25" t="s">
        <v>99</v>
      </c>
      <c r="D48" s="26">
        <f t="shared" si="14"/>
        <v>216131</v>
      </c>
      <c r="E48" s="27">
        <f t="shared" ref="E48:E50" si="16">G48+I48+K48+O48+Q48+M48</f>
        <v>98965</v>
      </c>
      <c r="F48" s="27">
        <f t="shared" ref="F48:F50" si="17">H48+J48+L48+P48+R48+N48</f>
        <v>117166</v>
      </c>
      <c r="G48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677</v>
      </c>
      <c r="H48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706</v>
      </c>
      <c r="I48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3096</v>
      </c>
      <c r="J48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3026</v>
      </c>
      <c r="K48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17305</v>
      </c>
      <c r="L48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16257</v>
      </c>
      <c r="M48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38324</v>
      </c>
      <c r="N48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38045</v>
      </c>
      <c r="O48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27209</v>
      </c>
      <c r="P48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31132</v>
      </c>
      <c r="Q48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12354</v>
      </c>
      <c r="R48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28000</v>
      </c>
      <c r="U48" s="23"/>
      <c r="V48" s="23"/>
    </row>
    <row r="49" spans="1:22" s="22" customFormat="1" ht="17.100000000000001" customHeight="1">
      <c r="A49" s="24">
        <v>2</v>
      </c>
      <c r="B49" s="38" t="s">
        <v>54</v>
      </c>
      <c r="C49" s="25" t="s">
        <v>29</v>
      </c>
      <c r="D49" s="26">
        <f t="shared" si="14"/>
        <v>2102</v>
      </c>
      <c r="E49" s="27">
        <f t="shared" si="16"/>
        <v>913</v>
      </c>
      <c r="F49" s="27">
        <f t="shared" si="17"/>
        <v>1189</v>
      </c>
      <c r="G49" s="26">
        <f>'Прил. 11 АЛЬФА'!F36</f>
        <v>0</v>
      </c>
      <c r="H49" s="26">
        <f>'Прил. 11 АЛЬФА'!G36</f>
        <v>0</v>
      </c>
      <c r="I49" s="26">
        <f>'Прил. 11 АЛЬФА'!H36</f>
        <v>3</v>
      </c>
      <c r="J49" s="26">
        <f>'Прил. 11 АЛЬФА'!I36</f>
        <v>1</v>
      </c>
      <c r="K49" s="26">
        <f>'Прил. 11 АЛЬФА'!J36</f>
        <v>165</v>
      </c>
      <c r="L49" s="26">
        <f>'Прил. 11 АЛЬФА'!K36</f>
        <v>123</v>
      </c>
      <c r="M49" s="26">
        <f>'Прил. 11 АЛЬФА'!L36</f>
        <v>412</v>
      </c>
      <c r="N49" s="26">
        <f>'Прил. 11 АЛЬФА'!M36</f>
        <v>352</v>
      </c>
      <c r="O49" s="26">
        <f>'Прил. 11 АЛЬФА'!N36</f>
        <v>220</v>
      </c>
      <c r="P49" s="26">
        <f>'Прил. 11 АЛЬФА'!O36</f>
        <v>352</v>
      </c>
      <c r="Q49" s="26">
        <f>'Прил. 11 АЛЬФА'!P36</f>
        <v>113</v>
      </c>
      <c r="R49" s="26">
        <f>'Прил. 11 АЛЬФА'!Q36</f>
        <v>361</v>
      </c>
      <c r="U49" s="23"/>
      <c r="V49" s="23"/>
    </row>
    <row r="50" spans="1:22" s="22" customFormat="1" ht="17.100000000000001" customHeight="1">
      <c r="A50" s="24">
        <v>3</v>
      </c>
      <c r="B50" s="38" t="s">
        <v>55</v>
      </c>
      <c r="C50" s="25" t="s">
        <v>30</v>
      </c>
      <c r="D50" s="26">
        <f t="shared" si="14"/>
        <v>22623</v>
      </c>
      <c r="E50" s="27">
        <f t="shared" si="16"/>
        <v>9991</v>
      </c>
      <c r="F50" s="27">
        <f t="shared" si="17"/>
        <v>12632</v>
      </c>
      <c r="G50" s="26">
        <f>'Прил. 11 АЛЬФА'!F29+'Прил. 11 АЛЬФА'!F30+'Прил. 11 АЛЬФА'!F31</f>
        <v>134</v>
      </c>
      <c r="H50" s="26">
        <f>'Прил. 11 АЛЬФА'!G29+'Прил. 11 АЛЬФА'!G30+'Прил. 11 АЛЬФА'!G31</f>
        <v>116</v>
      </c>
      <c r="I50" s="26">
        <f>'Прил. 11 АЛЬФА'!H29+'Прил. 11 АЛЬФА'!H30+'Прил. 11 АЛЬФА'!H31</f>
        <v>792</v>
      </c>
      <c r="J50" s="26">
        <f>'Прил. 11 АЛЬФА'!I29+'Прил. 11 АЛЬФА'!I30+'Прил. 11 АЛЬФА'!I31</f>
        <v>768</v>
      </c>
      <c r="K50" s="26">
        <f>'Прил. 11 АЛЬФА'!J29+'Прил. 11 АЛЬФА'!J30+'Прил. 11 АЛЬФА'!J31</f>
        <v>2654</v>
      </c>
      <c r="L50" s="26">
        <f>'Прил. 11 АЛЬФА'!K29+'Прил. 11 АЛЬФА'!K30+'Прил. 11 АЛЬФА'!K31</f>
        <v>2517</v>
      </c>
      <c r="M50" s="26">
        <f>'Прил. 11 АЛЬФА'!L29+'Прил. 11 АЛЬФА'!L30+'Прил. 11 АЛЬФА'!L31</f>
        <v>3657</v>
      </c>
      <c r="N50" s="26">
        <f>'Прил. 11 АЛЬФА'!M29+'Прил. 11 АЛЬФА'!M30+'Прил. 11 АЛЬФА'!M31</f>
        <v>5232</v>
      </c>
      <c r="O50" s="26">
        <f>'Прил. 11 АЛЬФА'!N29+'Прил. 11 АЛЬФА'!N30+'Прил. 11 АЛЬФА'!N31</f>
        <v>2097</v>
      </c>
      <c r="P50" s="26">
        <f>'Прил. 11 АЛЬФА'!O29+'Прил. 11 АЛЬФА'!O30+'Прил. 11 АЛЬФА'!O31</f>
        <v>2560</v>
      </c>
      <c r="Q50" s="26">
        <f>'Прил. 11 АЛЬФА'!P29+'Прил. 11 АЛЬФА'!P30+'Прил. 11 АЛЬФА'!P31</f>
        <v>657</v>
      </c>
      <c r="R50" s="26">
        <f>'Прил. 11 АЛЬФА'!Q29+'Прил. 11 АЛЬФА'!Q30+'Прил. 11 АЛЬФА'!Q31</f>
        <v>1439</v>
      </c>
      <c r="U50" s="23"/>
      <c r="V50" s="23"/>
    </row>
    <row r="51" spans="1:22" s="22" customFormat="1" ht="17.100000000000001" customHeight="1">
      <c r="A51" s="24">
        <v>4</v>
      </c>
      <c r="B51" s="38" t="s">
        <v>53</v>
      </c>
      <c r="C51" s="25" t="s">
        <v>28</v>
      </c>
      <c r="D51" s="26">
        <f t="shared" ref="D51" si="18">E51+F51</f>
        <v>5963</v>
      </c>
      <c r="E51" s="27">
        <f t="shared" ref="E51" si="19">G51+I51+K51+O51+Q51+M51</f>
        <v>2678</v>
      </c>
      <c r="F51" s="27">
        <f t="shared" ref="F51" si="20">H51+J51+L51+P51+R51+N51</f>
        <v>3285</v>
      </c>
      <c r="G51" s="26">
        <f>'Прил. 11 АЛЬФА'!F32+'Прил. 11 АЛЬФА'!F24</f>
        <v>8</v>
      </c>
      <c r="H51" s="26">
        <f>'Прил. 11 АЛЬФА'!G32+'Прил. 11 АЛЬФА'!G24</f>
        <v>7</v>
      </c>
      <c r="I51" s="26">
        <f>'Прил. 11 АЛЬФА'!H32+'Прил. 11 АЛЬФА'!H24</f>
        <v>114</v>
      </c>
      <c r="J51" s="26">
        <f>'Прил. 11 АЛЬФА'!I32+'Прил. 11 АЛЬФА'!I24</f>
        <v>110</v>
      </c>
      <c r="K51" s="26">
        <f>'Прил. 11 АЛЬФА'!J32+'Прил. 11 АЛЬФА'!J24</f>
        <v>754</v>
      </c>
      <c r="L51" s="26">
        <f>'Прил. 11 АЛЬФА'!K32+'Прил. 11 АЛЬФА'!K24</f>
        <v>687</v>
      </c>
      <c r="M51" s="26">
        <f>'Прил. 11 АЛЬФА'!L32+'Прил. 11 АЛЬФА'!L24</f>
        <v>896</v>
      </c>
      <c r="N51" s="26">
        <f>'Прил. 11 АЛЬФА'!M32+'Прил. 11 АЛЬФА'!M24</f>
        <v>1304</v>
      </c>
      <c r="O51" s="26">
        <f>'Прил. 11 АЛЬФА'!N32+'Прил. 11 АЛЬФА'!N24</f>
        <v>686</v>
      </c>
      <c r="P51" s="26">
        <f>'Прил. 11 АЛЬФА'!O32+'Прил. 11 АЛЬФА'!O24</f>
        <v>860</v>
      </c>
      <c r="Q51" s="26">
        <f>'Прил. 11 АЛЬФА'!P32+'Прил. 11 АЛЬФА'!P24</f>
        <v>220</v>
      </c>
      <c r="R51" s="26">
        <f>'Прил. 11 АЛЬФА'!Q32+'Прил. 11 АЛЬФА'!Q24</f>
        <v>317</v>
      </c>
      <c r="U51" s="23"/>
      <c r="V51" s="23"/>
    </row>
    <row r="52" spans="1:22" s="30" customFormat="1" ht="17.100000000000001" customHeight="1">
      <c r="A52" s="39"/>
      <c r="B52" s="40"/>
      <c r="C52" s="41"/>
      <c r="D52" s="42"/>
      <c r="E52" s="43"/>
      <c r="F52" s="43"/>
      <c r="G52" s="43"/>
      <c r="H52" s="44"/>
      <c r="I52" s="43"/>
      <c r="J52" s="44"/>
      <c r="K52" s="44"/>
      <c r="L52" s="44"/>
      <c r="M52" s="44"/>
      <c r="N52" s="44"/>
      <c r="O52" s="44"/>
      <c r="P52" s="44"/>
      <c r="Q52" s="45"/>
      <c r="R52" s="45"/>
    </row>
    <row r="53" spans="1:22" s="30" customFormat="1" ht="17.100000000000001" customHeight="1">
      <c r="A53" s="39"/>
      <c r="B53" s="40"/>
      <c r="C53" s="41"/>
      <c r="D53" s="26"/>
      <c r="E53" s="27"/>
      <c r="F53" s="27"/>
      <c r="G53" s="27"/>
      <c r="H53" s="68"/>
      <c r="I53" s="27"/>
      <c r="J53" s="68"/>
      <c r="K53" s="68"/>
      <c r="L53" s="68"/>
      <c r="M53" s="68"/>
      <c r="N53" s="68"/>
      <c r="O53" s="68"/>
      <c r="P53" s="68"/>
      <c r="Q53" s="69"/>
      <c r="R53" s="69"/>
    </row>
    <row r="54" spans="1:22" s="18" customFormat="1" ht="5.25" customHeight="1">
      <c r="A54" s="31"/>
      <c r="B54" s="31"/>
      <c r="C54" s="32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22" s="18" customFormat="1" ht="11.25" customHeight="1">
      <c r="A55" s="31"/>
      <c r="B55" s="31"/>
      <c r="C55" s="32"/>
      <c r="D55" s="32"/>
    </row>
    <row r="56" spans="1:22" s="35" customFormat="1">
      <c r="A56" s="34" t="s">
        <v>34</v>
      </c>
      <c r="B56" s="34"/>
      <c r="E56" s="101"/>
      <c r="F56" s="101"/>
      <c r="G56" s="94"/>
      <c r="H56" s="94"/>
      <c r="I56" s="94"/>
      <c r="J56" s="94"/>
      <c r="K56" s="94"/>
      <c r="L56" s="94"/>
      <c r="M56" s="94"/>
      <c r="N56" s="94"/>
      <c r="O56" s="94"/>
    </row>
    <row r="57" spans="1:22" s="35" customFormat="1" ht="13.5" customHeight="1">
      <c r="E57" s="92" t="s">
        <v>35</v>
      </c>
      <c r="F57" s="92"/>
      <c r="G57" s="93" t="s">
        <v>36</v>
      </c>
      <c r="H57" s="93"/>
      <c r="I57" s="93"/>
      <c r="J57" s="93"/>
      <c r="K57" s="93"/>
      <c r="L57" s="93"/>
      <c r="M57" s="93"/>
      <c r="N57" s="93"/>
      <c r="O57" s="93"/>
    </row>
    <row r="58" spans="1:22" s="35" customFormat="1" ht="22.5" customHeight="1">
      <c r="A58" s="12" t="s">
        <v>37</v>
      </c>
      <c r="B58" s="12"/>
    </row>
    <row r="59" spans="1:22" s="35" customFormat="1" ht="21" customHeight="1">
      <c r="A59" s="94"/>
      <c r="B59" s="94"/>
      <c r="C59" s="94"/>
      <c r="D59" s="94"/>
      <c r="E59" s="101"/>
      <c r="F59" s="101"/>
      <c r="G59" s="94"/>
      <c r="H59" s="94"/>
      <c r="I59" s="94"/>
      <c r="J59" s="94"/>
      <c r="K59" s="94"/>
      <c r="L59" s="94"/>
      <c r="M59" s="94"/>
      <c r="N59" s="94"/>
      <c r="O59" s="94"/>
    </row>
    <row r="60" spans="1:22" s="36" customFormat="1" ht="12">
      <c r="A60" s="93" t="s">
        <v>38</v>
      </c>
      <c r="B60" s="93"/>
      <c r="C60" s="93"/>
      <c r="D60" s="93"/>
      <c r="E60" s="92" t="s">
        <v>35</v>
      </c>
      <c r="F60" s="92"/>
      <c r="G60" s="93" t="s">
        <v>36</v>
      </c>
      <c r="H60" s="93"/>
      <c r="I60" s="93"/>
      <c r="J60" s="93"/>
      <c r="K60" s="93"/>
      <c r="L60" s="93"/>
      <c r="M60" s="93"/>
      <c r="N60" s="93"/>
      <c r="O60" s="93"/>
    </row>
  </sheetData>
  <mergeCells count="29"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  <mergeCell ref="A8:R8"/>
    <mergeCell ref="A9:R9"/>
    <mergeCell ref="D12:P12"/>
    <mergeCell ref="D13:P13"/>
    <mergeCell ref="G10:J10"/>
    <mergeCell ref="A60:D60"/>
    <mergeCell ref="E60:F60"/>
    <mergeCell ref="G60:O60"/>
    <mergeCell ref="E57:F57"/>
    <mergeCell ref="E56:F56"/>
    <mergeCell ref="G56:O56"/>
    <mergeCell ref="G57:O57"/>
    <mergeCell ref="A59:D59"/>
    <mergeCell ref="E59:F59"/>
    <mergeCell ref="G59:O59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I11" sqref="I11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  <c r="O11" s="70"/>
    </row>
    <row r="12" spans="1:17" s="12" customFormat="1" ht="18.75">
      <c r="C12" s="78" t="s">
        <v>61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113</v>
      </c>
      <c r="M17" s="121"/>
      <c r="N17" s="120" t="s">
        <v>112</v>
      </c>
      <c r="O17" s="121" t="s">
        <v>103</v>
      </c>
      <c r="P17" s="59" t="s">
        <v>104</v>
      </c>
      <c r="Q17" s="59" t="s">
        <v>105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263424</v>
      </c>
      <c r="D20" s="53">
        <f>'Прил. 11 СОГАЗ'!D20+'Прил. 11 АЛЬФА'!D20</f>
        <v>121793</v>
      </c>
      <c r="E20" s="53">
        <f>'Прил. 11 СОГАЗ'!E20+'Прил. 11 АЛЬФА'!E20</f>
        <v>141631</v>
      </c>
      <c r="F20" s="53">
        <f>'Прил. 11 СОГАЗ'!F20+'Прил. 11 АЛЬФА'!F20</f>
        <v>961</v>
      </c>
      <c r="G20" s="53">
        <f>'Прил. 11 СОГАЗ'!G20+'Прил. 11 АЛЬФА'!G20</f>
        <v>960</v>
      </c>
      <c r="H20" s="53">
        <f>'Прил. 11 СОГАЗ'!H20+'Прил. 11 АЛЬФА'!H20</f>
        <v>4470</v>
      </c>
      <c r="I20" s="53">
        <f>'Прил. 11 СОГАЗ'!I20+'Прил. 11 АЛЬФА'!I20</f>
        <v>4292</v>
      </c>
      <c r="J20" s="53">
        <f>'Прил. 11 СОГАЗ'!J20+'Прил. 11 АЛЬФА'!J20</f>
        <v>19980</v>
      </c>
      <c r="K20" s="53">
        <f>'Прил. 11 СОГАЗ'!K20+'Прил. 11 АЛЬФА'!K20</f>
        <v>18671</v>
      </c>
      <c r="L20" s="53">
        <f>'Прил. 11 СОГАЗ'!L20+'Прил. 11 АЛЬФА'!L20</f>
        <v>45553</v>
      </c>
      <c r="M20" s="53">
        <f>'Прил. 11 СОГАЗ'!M20+'Прил. 11 АЛЬФА'!M20</f>
        <v>46049</v>
      </c>
      <c r="N20" s="53">
        <f>'Прил. 11 СОГАЗ'!N20+'Прил. 11 АЛЬФА'!N20</f>
        <v>34991</v>
      </c>
      <c r="O20" s="53">
        <f>'Прил. 11 СОГАЗ'!O20+'Прил. 11 АЛЬФА'!O20</f>
        <v>38475</v>
      </c>
      <c r="P20" s="53">
        <f>'Прил. 11 СОГАЗ'!P20+'Прил. 11 АЛЬФА'!P20</f>
        <v>15838</v>
      </c>
      <c r="Q20" s="53">
        <f>'Прил. 11 СОГАЗ'!Q20+'Прил. 11 АЛЬФА'!Q20</f>
        <v>33184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7578</v>
      </c>
      <c r="D21" s="53">
        <f>'Прил. 11 СОГАЗ'!D21+'Прил. 11 АЛЬФА'!D21</f>
        <v>3582</v>
      </c>
      <c r="E21" s="53">
        <f>'Прил. 11 СОГАЗ'!E21+'Прил. 11 АЛЬФА'!E21</f>
        <v>3996</v>
      </c>
      <c r="F21" s="53">
        <f>'Прил. 11 СОГАЗ'!F21+'Прил. 11 АЛЬФА'!F21</f>
        <v>24</v>
      </c>
      <c r="G21" s="53">
        <f>'Прил. 11 СОГАЗ'!G21+'Прил. 11 АЛЬФА'!G21</f>
        <v>25</v>
      </c>
      <c r="H21" s="53">
        <f>'Прил. 11 СОГАЗ'!H21+'Прил. 11 АЛЬФА'!H21</f>
        <v>155</v>
      </c>
      <c r="I21" s="53">
        <f>'Прил. 11 СОГАЗ'!I21+'Прил. 11 АЛЬФА'!I21</f>
        <v>131</v>
      </c>
      <c r="J21" s="53">
        <f>'Прил. 11 СОГАЗ'!J21+'Прил. 11 АЛЬФА'!J21</f>
        <v>631</v>
      </c>
      <c r="K21" s="53">
        <f>'Прил. 11 СОГАЗ'!K21+'Прил. 11 АЛЬФА'!K21</f>
        <v>539</v>
      </c>
      <c r="L21" s="53">
        <f>'Прил. 11 СОГАЗ'!L21+'Прил. 11 АЛЬФА'!L21</f>
        <v>1444</v>
      </c>
      <c r="M21" s="53">
        <f>'Прил. 11 СОГАЗ'!M21+'Прил. 11 АЛЬФА'!M21</f>
        <v>1388</v>
      </c>
      <c r="N21" s="53">
        <f>'Прил. 11 СОГАЗ'!N21+'Прил. 11 АЛЬФА'!N21</f>
        <v>934</v>
      </c>
      <c r="O21" s="53">
        <f>'Прил. 11 СОГАЗ'!O21+'Прил. 11 АЛЬФА'!O21</f>
        <v>1122</v>
      </c>
      <c r="P21" s="53">
        <f>'Прил. 11 СОГАЗ'!P21+'Прил. 11 АЛЬФА'!P21</f>
        <v>394</v>
      </c>
      <c r="Q21" s="53">
        <f>'Прил. 11 СОГАЗ'!Q21+'Прил. 11 АЛЬФА'!Q21</f>
        <v>791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44817</v>
      </c>
      <c r="D22" s="53">
        <f>'Прил. 11 СОГАЗ'!D22+'Прил. 11 АЛЬФА'!D22</f>
        <v>19255</v>
      </c>
      <c r="E22" s="53">
        <f>'Прил. 11 СОГАЗ'!E22+'Прил. 11 АЛЬФА'!E22</f>
        <v>25562</v>
      </c>
      <c r="F22" s="53">
        <f>'Прил. 11 СОГАЗ'!F22+'Прил. 11 АЛЬФА'!F22</f>
        <v>228</v>
      </c>
      <c r="G22" s="53">
        <f>'Прил. 11 СОГАЗ'!G22+'Прил. 11 АЛЬФА'!G22</f>
        <v>183</v>
      </c>
      <c r="H22" s="53">
        <f>'Прил. 11 СОГАЗ'!H22+'Прил. 11 АЛЬФА'!H22</f>
        <v>1034</v>
      </c>
      <c r="I22" s="53">
        <f>'Прил. 11 СОГАЗ'!I22+'Прил. 11 АЛЬФА'!I22</f>
        <v>1090</v>
      </c>
      <c r="J22" s="53">
        <f>'Прил. 11 СОГАЗ'!J22+'Прил. 11 АЛЬФА'!J22</f>
        <v>4769</v>
      </c>
      <c r="K22" s="53">
        <f>'Прил. 11 СОГАЗ'!K22+'Прил. 11 АЛЬФА'!K22</f>
        <v>4763</v>
      </c>
      <c r="L22" s="53">
        <f>'Прил. 11 СОГАЗ'!L22+'Прил. 11 АЛЬФА'!L22</f>
        <v>6762</v>
      </c>
      <c r="M22" s="53">
        <f>'Прил. 11 СОГАЗ'!M22+'Прил. 11 АЛЬФА'!M22</f>
        <v>9986</v>
      </c>
      <c r="N22" s="53">
        <f>'Прил. 11 СОГАЗ'!N22+'Прил. 11 АЛЬФА'!N22</f>
        <v>4783</v>
      </c>
      <c r="O22" s="53">
        <f>'Прил. 11 СОГАЗ'!O22+'Прил. 11 АЛЬФА'!O22</f>
        <v>6259</v>
      </c>
      <c r="P22" s="53">
        <f>'Прил. 11 СОГАЗ'!P22+'Прил. 11 АЛЬФА'!P22</f>
        <v>1679</v>
      </c>
      <c r="Q22" s="53">
        <f>'Прил. 11 СОГАЗ'!Q22+'Прил. 11 АЛЬФА'!Q22</f>
        <v>3281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961</v>
      </c>
      <c r="D24" s="53">
        <f>'Прил. 11 СОГАЗ'!D24+'Прил. 11 АЛЬФА'!D24</f>
        <v>487</v>
      </c>
      <c r="E24" s="53">
        <f>'Прил. 11 СОГАЗ'!E24+'Прил. 11 АЛЬФА'!E24</f>
        <v>474</v>
      </c>
      <c r="F24" s="53">
        <f>'Прил. 11 СОГАЗ'!F24+'Прил. 11 АЛЬФА'!F24</f>
        <v>4</v>
      </c>
      <c r="G24" s="53">
        <f>'Прил. 11 СОГАЗ'!G24+'Прил. 11 АЛЬФА'!G24</f>
        <v>1</v>
      </c>
      <c r="H24" s="53">
        <f>'Прил. 11 СОГАЗ'!H24+'Прил. 11 АЛЬФА'!H24</f>
        <v>11</v>
      </c>
      <c r="I24" s="53">
        <f>'Прил. 11 СОГАЗ'!I24+'Прил. 11 АЛЬФА'!I24</f>
        <v>7</v>
      </c>
      <c r="J24" s="53">
        <f>'Прил. 11 СОГАЗ'!J24+'Прил. 11 АЛЬФА'!J24</f>
        <v>74</v>
      </c>
      <c r="K24" s="53">
        <f>'Прил. 11 СОГАЗ'!K24+'Прил. 11 АЛЬФА'!K24</f>
        <v>72</v>
      </c>
      <c r="L24" s="53">
        <f>'Прил. 11 СОГАЗ'!L24+'Прил. 11 АЛЬФА'!L24</f>
        <v>172</v>
      </c>
      <c r="M24" s="53">
        <f>'Прил. 11 СОГАЗ'!M24+'Прил. 11 АЛЬФА'!M24</f>
        <v>147</v>
      </c>
      <c r="N24" s="53">
        <f>'Прил. 11 СОГАЗ'!N24+'Прил. 11 АЛЬФА'!N24</f>
        <v>171</v>
      </c>
      <c r="O24" s="53">
        <f>'Прил. 11 СОГАЗ'!O24+'Прил. 11 АЛЬФА'!O24</f>
        <v>183</v>
      </c>
      <c r="P24" s="53">
        <f>'Прил. 11 СОГАЗ'!P24+'Прил. 11 АЛЬФА'!P24</f>
        <v>55</v>
      </c>
      <c r="Q24" s="53">
        <f>'Прил. 11 СОГАЗ'!Q24+'Прил. 11 АЛЬФА'!Q24</f>
        <v>64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35834</v>
      </c>
      <c r="D25" s="53">
        <f>'Прил. 11 СОГАЗ'!D25+'Прил. 11 АЛЬФА'!D25</f>
        <v>17220</v>
      </c>
      <c r="E25" s="53">
        <f>'Прил. 11 СОГАЗ'!E25+'Прил. 11 АЛЬФА'!E25</f>
        <v>18614</v>
      </c>
      <c r="F25" s="53">
        <f>'Прил. 11 СОГАЗ'!F25+'Прил. 11 АЛЬФА'!F25</f>
        <v>112</v>
      </c>
      <c r="G25" s="53">
        <f>'Прил. 11 СОГАЗ'!G25+'Прил. 11 АЛЬФА'!G25</f>
        <v>92</v>
      </c>
      <c r="H25" s="53">
        <f>'Прил. 11 СОГАЗ'!H25+'Прил. 11 АЛЬФА'!H25</f>
        <v>490</v>
      </c>
      <c r="I25" s="53">
        <f>'Прил. 11 СОГАЗ'!I25+'Прил. 11 АЛЬФА'!I25</f>
        <v>541</v>
      </c>
      <c r="J25" s="53">
        <f>'Прил. 11 СОГАЗ'!J25+'Прил. 11 АЛЬФА'!J25</f>
        <v>2655</v>
      </c>
      <c r="K25" s="53">
        <f>'Прил. 11 СОГАЗ'!K25+'Прил. 11 АЛЬФА'!K25</f>
        <v>2579</v>
      </c>
      <c r="L25" s="53">
        <f>'Прил. 11 СОГАЗ'!L25+'Прил. 11 АЛЬФА'!L25</f>
        <v>6659</v>
      </c>
      <c r="M25" s="53">
        <f>'Прил. 11 СОГАЗ'!M25+'Прил. 11 АЛЬФА'!M25</f>
        <v>5803</v>
      </c>
      <c r="N25" s="53">
        <f>'Прил. 11 СОГАЗ'!N25+'Прил. 11 АЛЬФА'!N25</f>
        <v>5088</v>
      </c>
      <c r="O25" s="53">
        <f>'Прил. 11 СОГАЗ'!O25+'Прил. 11 АЛЬФА'!O25</f>
        <v>5045</v>
      </c>
      <c r="P25" s="53">
        <f>'Прил. 11 СОГАЗ'!P25+'Прил. 11 АЛЬФА'!P25</f>
        <v>2216</v>
      </c>
      <c r="Q25" s="53">
        <f>'Прил. 11 СОГАЗ'!Q25+'Прил. 11 АЛЬФА'!Q25</f>
        <v>4554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442</v>
      </c>
      <c r="D26" s="53">
        <f>'Прил. 11 СОГАЗ'!D26+'Прил. 11 АЛЬФА'!D26</f>
        <v>221</v>
      </c>
      <c r="E26" s="53">
        <f>'Прил. 11 СОГАЗ'!E26+'Прил. 11 АЛЬФА'!E26</f>
        <v>221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3</v>
      </c>
      <c r="J26" s="53">
        <f>'Прил. 11 СОГАЗ'!J26+'Прил. 11 АЛЬФА'!J26</f>
        <v>23</v>
      </c>
      <c r="K26" s="53">
        <f>'Прил. 11 СОГАЗ'!K26+'Прил. 11 АЛЬФА'!K26</f>
        <v>19</v>
      </c>
      <c r="L26" s="53">
        <f>'Прил. 11 СОГАЗ'!L26+'Прил. 11 АЛЬФА'!L26</f>
        <v>83</v>
      </c>
      <c r="M26" s="53">
        <f>'Прил. 11 СОГАЗ'!M26+'Прил. 11 АЛЬФА'!M26</f>
        <v>55</v>
      </c>
      <c r="N26" s="53">
        <f>'Прил. 11 СОГАЗ'!N26+'Прил. 11 АЛЬФА'!N26</f>
        <v>78</v>
      </c>
      <c r="O26" s="53">
        <f>'Прил. 11 СОГАЗ'!O26+'Прил. 11 АЛЬФА'!O26</f>
        <v>65</v>
      </c>
      <c r="P26" s="53">
        <f>'Прил. 11 СОГАЗ'!P26+'Прил. 11 АЛЬФА'!P26</f>
        <v>34</v>
      </c>
      <c r="Q26" s="53">
        <f>'Прил. 11 СОГАЗ'!Q26+'Прил. 11 АЛЬФА'!Q26</f>
        <v>79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3787</v>
      </c>
      <c r="D27" s="53">
        <f>'Прил. 11 СОГАЗ'!D27+'Прил. 11 АЛЬФА'!D27</f>
        <v>1682</v>
      </c>
      <c r="E27" s="53">
        <f>'Прил. 11 СОГАЗ'!E27+'Прил. 11 АЛЬФА'!E27</f>
        <v>2105</v>
      </c>
      <c r="F27" s="53">
        <f>'Прил. 11 СОГАЗ'!F27+'Прил. 11 АЛЬФА'!F27</f>
        <v>8</v>
      </c>
      <c r="G27" s="53">
        <f>'Прил. 11 СОГАЗ'!G27+'Прил. 11 АЛЬФА'!G27</f>
        <v>14</v>
      </c>
      <c r="H27" s="53">
        <f>'Прил. 11 СОГАЗ'!H27+'Прил. 11 АЛЬФА'!H27</f>
        <v>78</v>
      </c>
      <c r="I27" s="53">
        <f>'Прил. 11 СОГАЗ'!I27+'Прил. 11 АЛЬФА'!I27</f>
        <v>81</v>
      </c>
      <c r="J27" s="53">
        <f>'Прил. 11 СОГАЗ'!J27+'Прил. 11 АЛЬФА'!J27</f>
        <v>514</v>
      </c>
      <c r="K27" s="53">
        <f>'Прил. 11 СОГАЗ'!K27+'Прил. 11 АЛЬФА'!K27</f>
        <v>473</v>
      </c>
      <c r="L27" s="53">
        <f>'Прил. 11 СОГАЗ'!L27+'Прил. 11 АЛЬФА'!L27</f>
        <v>585</v>
      </c>
      <c r="M27" s="53">
        <f>'Прил. 11 СОГАЗ'!M27+'Прил. 11 АЛЬФА'!M27</f>
        <v>862</v>
      </c>
      <c r="N27" s="53">
        <f>'Прил. 11 СОГАЗ'!N27+'Прил. 11 АЛЬФА'!N27</f>
        <v>396</v>
      </c>
      <c r="O27" s="53">
        <f>'Прил. 11 СОГАЗ'!O27+'Прил. 11 АЛЬФА'!O27</f>
        <v>494</v>
      </c>
      <c r="P27" s="53">
        <f>'Прил. 11 СОГАЗ'!P27+'Прил. 11 АЛЬФА'!P27</f>
        <v>101</v>
      </c>
      <c r="Q27" s="53">
        <f>'Прил. 11 СОГАЗ'!Q27+'Прил. 11 АЛЬФА'!Q27</f>
        <v>181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27643</v>
      </c>
      <c r="D28" s="53">
        <f>'Прил. 11 СОГАЗ'!D28+'Прил. 11 АЛЬФА'!D28</f>
        <v>12827</v>
      </c>
      <c r="E28" s="53">
        <f>'Прил. 11 СОГАЗ'!E28+'Прил. 11 АЛЬФА'!E28</f>
        <v>14816</v>
      </c>
      <c r="F28" s="53">
        <f>'Прил. 11 СОГАЗ'!F28+'Прил. 11 АЛЬФА'!F28</f>
        <v>85</v>
      </c>
      <c r="G28" s="53">
        <f>'Прил. 11 СОГАЗ'!G28+'Прил. 11 АЛЬФА'!G28</f>
        <v>73</v>
      </c>
      <c r="H28" s="53">
        <f>'Прил. 11 СОГАЗ'!H28+'Прил. 11 АЛЬФА'!H28</f>
        <v>515</v>
      </c>
      <c r="I28" s="53">
        <f>'Прил. 11 СОГАЗ'!I28+'Прил. 11 АЛЬФА'!I28</f>
        <v>445</v>
      </c>
      <c r="J28" s="53">
        <f>'Прил. 11 СОГАЗ'!J28+'Прил. 11 АЛЬФА'!J28</f>
        <v>2621</v>
      </c>
      <c r="K28" s="53">
        <f>'Прил. 11 СОГАЗ'!K28+'Прил. 11 АЛЬФА'!K28</f>
        <v>2585</v>
      </c>
      <c r="L28" s="53">
        <f>'Прил. 11 СОГАЗ'!L28+'Прил. 11 АЛЬФА'!L28</f>
        <v>4923</v>
      </c>
      <c r="M28" s="53">
        <f>'Прил. 11 СОГАЗ'!M28+'Прил. 11 АЛЬФА'!M28</f>
        <v>5289</v>
      </c>
      <c r="N28" s="53">
        <f>'Прил. 11 СОГАЗ'!N28+'Прил. 11 АЛЬФА'!N28</f>
        <v>3523</v>
      </c>
      <c r="O28" s="53">
        <f>'Прил. 11 СОГАЗ'!O28+'Прил. 11 АЛЬФА'!O28</f>
        <v>3789</v>
      </c>
      <c r="P28" s="53">
        <f>'Прил. 11 СОГАЗ'!P28+'Прил. 11 АЛЬФА'!P28</f>
        <v>1160</v>
      </c>
      <c r="Q28" s="53">
        <f>'Прил. 11 СОГАЗ'!Q28+'Прил. 11 АЛЬФА'!Q28</f>
        <v>2635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12940</v>
      </c>
      <c r="D29" s="53">
        <f>'Прил. 11 СОГАЗ'!D29+'Прил. 11 АЛЬФА'!D29</f>
        <v>5702</v>
      </c>
      <c r="E29" s="53">
        <f>'Прил. 11 СОГАЗ'!E29+'Прил. 11 АЛЬФА'!E29</f>
        <v>7238</v>
      </c>
      <c r="F29" s="53">
        <f>'Прил. 11 СОГАЗ'!F29+'Прил. 11 АЛЬФА'!F29</f>
        <v>50</v>
      </c>
      <c r="G29" s="53">
        <f>'Прил. 11 СОГАЗ'!G29+'Прил. 11 АЛЬФА'!G29</f>
        <v>38</v>
      </c>
      <c r="H29" s="53">
        <f>'Прил. 11 СОГАЗ'!H29+'Прил. 11 АЛЬФА'!H29</f>
        <v>331</v>
      </c>
      <c r="I29" s="53">
        <f>'Прил. 11 СОГАЗ'!I29+'Прил. 11 АЛЬФА'!I29</f>
        <v>320</v>
      </c>
      <c r="J29" s="53">
        <f>'Прил. 11 СОГАЗ'!J29+'Прил. 11 АЛЬФА'!J29</f>
        <v>1386</v>
      </c>
      <c r="K29" s="53">
        <f>'Прил. 11 СОГАЗ'!K29+'Прил. 11 АЛЬФА'!K29</f>
        <v>1276</v>
      </c>
      <c r="L29" s="53">
        <f>'Прил. 11 СОГАЗ'!L29+'Прил. 11 АЛЬФА'!L29</f>
        <v>2144</v>
      </c>
      <c r="M29" s="53">
        <f>'Прил. 11 СОГАЗ'!M29+'Прил. 11 АЛЬФА'!M29</f>
        <v>2786</v>
      </c>
      <c r="N29" s="53">
        <f>'Прил. 11 СОГАЗ'!N29+'Прил. 11 АЛЬФА'!N29</f>
        <v>1330</v>
      </c>
      <c r="O29" s="53">
        <f>'Прил. 11 СОГАЗ'!O29+'Прил. 11 АЛЬФА'!O29</f>
        <v>1767</v>
      </c>
      <c r="P29" s="53">
        <f>'Прил. 11 СОГАЗ'!P29+'Прил. 11 АЛЬФА'!P29</f>
        <v>461</v>
      </c>
      <c r="Q29" s="53">
        <f>'Прил. 11 СОГАЗ'!Q29+'Прил. 11 АЛЬФА'!Q29</f>
        <v>1051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7854</v>
      </c>
      <c r="D30" s="53">
        <f>'Прил. 11 СОГАЗ'!D30+'Прил. 11 АЛЬФА'!D30</f>
        <v>3223</v>
      </c>
      <c r="E30" s="53">
        <f>'Прил. 11 СОГАЗ'!E30+'Прил. 11 АЛЬФА'!E30</f>
        <v>4631</v>
      </c>
      <c r="F30" s="53">
        <f>'Прил. 11 СОГАЗ'!F30+'Прил. 11 АЛЬФА'!F30</f>
        <v>53</v>
      </c>
      <c r="G30" s="53">
        <f>'Прил. 11 СОГАЗ'!G30+'Прил. 11 АЛЬФА'!G30</f>
        <v>42</v>
      </c>
      <c r="H30" s="53">
        <f>'Прил. 11 СОГАЗ'!H30+'Прил. 11 АЛЬФА'!H30</f>
        <v>242</v>
      </c>
      <c r="I30" s="53">
        <f>'Прил. 11 СОГАЗ'!I30+'Прил. 11 АЛЬФА'!I30</f>
        <v>272</v>
      </c>
      <c r="J30" s="53">
        <f>'Прил. 11 СОГАЗ'!J30+'Прил. 11 АЛЬФА'!J30</f>
        <v>1184</v>
      </c>
      <c r="K30" s="53">
        <f>'Прил. 11 СОГАЗ'!K30+'Прил. 11 АЛЬФА'!K30</f>
        <v>1135</v>
      </c>
      <c r="L30" s="53">
        <f>'Прил. 11 СОГАЗ'!L30+'Прил. 11 АЛЬФА'!L30</f>
        <v>1001</v>
      </c>
      <c r="M30" s="53">
        <f>'Прил. 11 СОГАЗ'!M30+'Прил. 11 АЛЬФА'!M30</f>
        <v>2117</v>
      </c>
      <c r="N30" s="53">
        <f>'Прил. 11 СОГАЗ'!N30+'Прил. 11 АЛЬФА'!N30</f>
        <v>599</v>
      </c>
      <c r="O30" s="53">
        <f>'Прил. 11 СОГАЗ'!O30+'Прил. 11 АЛЬФА'!O30</f>
        <v>838</v>
      </c>
      <c r="P30" s="53">
        <f>'Прил. 11 СОГАЗ'!P30+'Прил. 11 АЛЬФА'!P30</f>
        <v>144</v>
      </c>
      <c r="Q30" s="53">
        <f>'Прил. 11 СОГАЗ'!Q30+'Прил. 11 АЛЬФА'!Q30</f>
        <v>227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11605</v>
      </c>
      <c r="D31" s="53">
        <f>'Прил. 11 СОГАЗ'!D31+'Прил. 11 АЛЬФА'!D31</f>
        <v>5374</v>
      </c>
      <c r="E31" s="53">
        <f>'Прил. 11 СОГАЗ'!E31+'Прил. 11 АЛЬФА'!E31</f>
        <v>6231</v>
      </c>
      <c r="F31" s="53">
        <f>'Прил. 11 СОГАЗ'!F31+'Прил. 11 АЛЬФА'!F31</f>
        <v>39</v>
      </c>
      <c r="G31" s="53">
        <f>'Прил. 11 СОГАЗ'!G31+'Прил. 11 АЛЬФА'!G31</f>
        <v>43</v>
      </c>
      <c r="H31" s="53">
        <f>'Прил. 11 СОГАЗ'!H31+'Прил. 11 АЛЬФА'!H31</f>
        <v>279</v>
      </c>
      <c r="I31" s="53">
        <f>'Прил. 11 СОГАЗ'!I31+'Прил. 11 АЛЬФА'!I31</f>
        <v>265</v>
      </c>
      <c r="J31" s="53">
        <f>'Прил. 11 СОГАЗ'!J31+'Прил. 11 АЛЬФА'!J31</f>
        <v>1223</v>
      </c>
      <c r="K31" s="53">
        <f>'Прил. 11 СОГАЗ'!K31+'Прил. 11 АЛЬФА'!K31</f>
        <v>1140</v>
      </c>
      <c r="L31" s="53">
        <f>'Прил. 11 СОГАЗ'!L31+'Прил. 11 АЛЬФА'!L31</f>
        <v>2094</v>
      </c>
      <c r="M31" s="53">
        <f>'Прил. 11 СОГАЗ'!M31+'Прил. 11 АЛЬФА'!M31</f>
        <v>2405</v>
      </c>
      <c r="N31" s="53">
        <f>'Прил. 11 СОГАЗ'!N31+'Прил. 11 АЛЬФА'!N31</f>
        <v>1328</v>
      </c>
      <c r="O31" s="53">
        <f>'Прил. 11 СОГАЗ'!O31+'Прил. 11 АЛЬФА'!O31</f>
        <v>1537</v>
      </c>
      <c r="P31" s="53">
        <f>'Прил. 11 СОГАЗ'!P31+'Прил. 11 АЛЬФА'!P31</f>
        <v>411</v>
      </c>
      <c r="Q31" s="53">
        <f>'Прил. 11 СОГАЗ'!Q31+'Прил. 11 АЛЬФА'!Q31</f>
        <v>841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6089</v>
      </c>
      <c r="D32" s="53">
        <f>'Прил. 11 СОГАЗ'!D32+'Прил. 11 АЛЬФА'!D32</f>
        <v>2658</v>
      </c>
      <c r="E32" s="53">
        <f>'Прил. 11 СОГАЗ'!E32+'Прил. 11 АЛЬФА'!E32</f>
        <v>3431</v>
      </c>
      <c r="F32" s="53">
        <f>'Прил. 11 СОГАЗ'!F32+'Прил. 11 АЛЬФА'!F32</f>
        <v>6</v>
      </c>
      <c r="G32" s="53">
        <f>'Прил. 11 СОГАЗ'!G32+'Прил. 11 АЛЬФА'!G32</f>
        <v>11</v>
      </c>
      <c r="H32" s="53">
        <f>'Прил. 11 СОГАЗ'!H32+'Прил. 11 АЛЬФА'!H32</f>
        <v>134</v>
      </c>
      <c r="I32" s="53">
        <f>'Прил. 11 СОГАЗ'!I32+'Прил. 11 АЛЬФА'!I32</f>
        <v>132</v>
      </c>
      <c r="J32" s="53">
        <f>'Прил. 11 СОГАЗ'!J32+'Прил. 11 АЛЬФА'!J32</f>
        <v>756</v>
      </c>
      <c r="K32" s="53">
        <f>'Прил. 11 СОГАЗ'!K32+'Прил. 11 АЛЬФА'!K32</f>
        <v>683</v>
      </c>
      <c r="L32" s="53">
        <f>'Прил. 11 СОГАЗ'!L32+'Прил. 11 АЛЬФА'!L32</f>
        <v>899</v>
      </c>
      <c r="M32" s="53">
        <f>'Прил. 11 СОГАЗ'!M32+'Прил. 11 АЛЬФА'!M32</f>
        <v>1402</v>
      </c>
      <c r="N32" s="53">
        <f>'Прил. 11 СОГАЗ'!N32+'Прил. 11 АЛЬФА'!N32</f>
        <v>644</v>
      </c>
      <c r="O32" s="53">
        <f>'Прил. 11 СОГАЗ'!O32+'Прил. 11 АЛЬФА'!O32</f>
        <v>863</v>
      </c>
      <c r="P32" s="53">
        <f>'Прил. 11 СОГАЗ'!P32+'Прил. 11 АЛЬФА'!P32</f>
        <v>219</v>
      </c>
      <c r="Q32" s="53">
        <f>'Прил. 11 СОГАЗ'!Q32+'Прил. 11 АЛЬФА'!Q32</f>
        <v>340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49908</v>
      </c>
      <c r="D33" s="53">
        <f>'Прил. 11 СОГАЗ'!D33+'Прил. 11 АЛЬФА'!D33</f>
        <v>22958</v>
      </c>
      <c r="E33" s="53">
        <f>'Прил. 11 СОГАЗ'!E33+'Прил. 11 АЛЬФА'!E33</f>
        <v>26950</v>
      </c>
      <c r="F33" s="53">
        <f>'Прил. 11 СОГАЗ'!F33+'Прил. 11 АЛЬФА'!F33</f>
        <v>145</v>
      </c>
      <c r="G33" s="53">
        <f>'Прил. 11 СОГАЗ'!G33+'Прил. 11 АЛЬФА'!G33</f>
        <v>117</v>
      </c>
      <c r="H33" s="53">
        <f>'Прил. 11 СОГАЗ'!H33+'Прил. 11 АЛЬФА'!H33</f>
        <v>680</v>
      </c>
      <c r="I33" s="53">
        <f>'Прил. 11 СОГАЗ'!I33+'Прил. 11 АЛЬФА'!I33</f>
        <v>667</v>
      </c>
      <c r="J33" s="53">
        <f>'Прил. 11 СОГАЗ'!J33+'Прил. 11 АЛЬФА'!J33</f>
        <v>3764</v>
      </c>
      <c r="K33" s="53">
        <f>'Прил. 11 СОГАЗ'!K33+'Прил. 11 АЛЬФА'!K33</f>
        <v>3511</v>
      </c>
      <c r="L33" s="53">
        <f>'Прил. 11 СОГАЗ'!L33+'Прил. 11 АЛЬФА'!L33</f>
        <v>9173</v>
      </c>
      <c r="M33" s="53">
        <f>'Прил. 11 СОГАЗ'!M33+'Прил. 11 АЛЬФА'!M33</f>
        <v>8630</v>
      </c>
      <c r="N33" s="53">
        <f>'Прил. 11 СОГАЗ'!N33+'Прил. 11 АЛЬФА'!N33</f>
        <v>6277</v>
      </c>
      <c r="O33" s="53">
        <f>'Прил. 11 СОГАЗ'!O33+'Прил. 11 АЛЬФА'!O33</f>
        <v>7205</v>
      </c>
      <c r="P33" s="53">
        <f>'Прил. 11 СОГАЗ'!P33+'Прил. 11 АЛЬФА'!P33</f>
        <v>2919</v>
      </c>
      <c r="Q33" s="53">
        <f>'Прил. 11 СОГАЗ'!Q33+'Прил. 11 АЛЬФА'!Q33</f>
        <v>6820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28392</v>
      </c>
      <c r="D34" s="53">
        <f>'Прил. 11 СОГАЗ'!D34+'Прил. 11 АЛЬФА'!D34</f>
        <v>13459</v>
      </c>
      <c r="E34" s="53">
        <f>'Прил. 11 СОГАЗ'!E34+'Прил. 11 АЛЬФА'!E34</f>
        <v>14933</v>
      </c>
      <c r="F34" s="53">
        <f>'Прил. 11 СОГАЗ'!F34+'Прил. 11 АЛЬФА'!F34</f>
        <v>65</v>
      </c>
      <c r="G34" s="53">
        <f>'Прил. 11 СОГАЗ'!G34+'Прил. 11 АЛЬФА'!G34</f>
        <v>76</v>
      </c>
      <c r="H34" s="53">
        <f>'Прил. 11 СОГАЗ'!H34+'Прил. 11 АЛЬФА'!H34</f>
        <v>400</v>
      </c>
      <c r="I34" s="53">
        <f>'Прил. 11 СОГАЗ'!I34+'Прил. 11 АЛЬФА'!I34</f>
        <v>385</v>
      </c>
      <c r="J34" s="53">
        <f>'Прил. 11 СОГАЗ'!J34+'Прил. 11 АЛЬФА'!J34</f>
        <v>2253</v>
      </c>
      <c r="K34" s="53">
        <f>'Прил. 11 СОГАЗ'!K34+'Прил. 11 АЛЬФА'!K34</f>
        <v>2153</v>
      </c>
      <c r="L34" s="53">
        <f>'Прил. 11 СОГАЗ'!L34+'Прил. 11 АЛЬФА'!L34</f>
        <v>5695</v>
      </c>
      <c r="M34" s="53">
        <f>'Прил. 11 СОГАЗ'!M34+'Прил. 11 АЛЬФА'!M34</f>
        <v>4993</v>
      </c>
      <c r="N34" s="53">
        <f>'Прил. 11 СОГАЗ'!N34+'Прил. 11 АЛЬФА'!N34</f>
        <v>3622</v>
      </c>
      <c r="O34" s="53">
        <f>'Прил. 11 СОГАЗ'!O34+'Прил. 11 АЛЬФА'!O34</f>
        <v>3892</v>
      </c>
      <c r="P34" s="53">
        <f>'Прил. 11 СОГАЗ'!P34+'Прил. 11 АЛЬФА'!P34</f>
        <v>1424</v>
      </c>
      <c r="Q34" s="53">
        <f>'Прил. 11 СОГАЗ'!Q34+'Прил. 11 АЛЬФА'!Q34</f>
        <v>3434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40713</v>
      </c>
      <c r="D35" s="53">
        <f>'Прил. 11 СОГАЗ'!D35+'Прил. 11 АЛЬФА'!D35</f>
        <v>18817</v>
      </c>
      <c r="E35" s="53">
        <f>'Прил. 11 СОГАЗ'!E35+'Прил. 11 АЛЬФА'!E35</f>
        <v>21896</v>
      </c>
      <c r="F35" s="53">
        <f>'Прил. 11 СОГАЗ'!F35+'Прил. 11 АЛЬФА'!F35</f>
        <v>102</v>
      </c>
      <c r="G35" s="53">
        <f>'Прил. 11 СОГАЗ'!G35+'Прил. 11 АЛЬФА'!G35</f>
        <v>92</v>
      </c>
      <c r="H35" s="53">
        <f>'Прил. 11 СОГАЗ'!H35+'Прил. 11 АЛЬФА'!H35</f>
        <v>540</v>
      </c>
      <c r="I35" s="53">
        <f>'Прил. 11 СОГАЗ'!I35+'Прил. 11 АЛЬФА'!I35</f>
        <v>523</v>
      </c>
      <c r="J35" s="53">
        <f>'Прил. 11 СОГАЗ'!J35+'Прил. 11 АЛЬФА'!J35</f>
        <v>3153</v>
      </c>
      <c r="K35" s="53">
        <f>'Прил. 11 СОГАЗ'!K35+'Прил. 11 АЛЬФА'!K35</f>
        <v>2963</v>
      </c>
      <c r="L35" s="53">
        <f>'Прил. 11 СОГАЗ'!L35+'Прил. 11 АЛЬФА'!L35</f>
        <v>6836</v>
      </c>
      <c r="M35" s="53">
        <f>'Прил. 11 СОГАЗ'!M35+'Прил. 11 АЛЬФА'!M35</f>
        <v>6465</v>
      </c>
      <c r="N35" s="53">
        <f>'Прил. 11 СОГАЗ'!N35+'Прил. 11 АЛЬФА'!N35</f>
        <v>5461</v>
      </c>
      <c r="O35" s="53">
        <f>'Прил. 11 СОГАЗ'!O35+'Прил. 11 АЛЬФА'!O35</f>
        <v>6010</v>
      </c>
      <c r="P35" s="53">
        <f>'Прил. 11 СОГАЗ'!P35+'Прил. 11 АЛЬФА'!P35</f>
        <v>2725</v>
      </c>
      <c r="Q35" s="53">
        <f>'Прил. 11 СОГАЗ'!Q35+'Прил. 11 АЛЬФА'!Q35</f>
        <v>5843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15147</v>
      </c>
      <c r="D36" s="53">
        <f>'Прил. 11 СОГАЗ'!D36+'Прил. 11 АЛЬФА'!D36</f>
        <v>7146</v>
      </c>
      <c r="E36" s="53">
        <f>'Прил. 11 СОГАЗ'!E36+'Прил. 11 АЛЬФА'!E36</f>
        <v>8001</v>
      </c>
      <c r="F36" s="53">
        <f>'Прил. 11 СОГАЗ'!F36+'Прил. 11 АЛЬФА'!F36</f>
        <v>43</v>
      </c>
      <c r="G36" s="53">
        <f>'Прил. 11 СОГАЗ'!G36+'Прил. 11 АЛЬФА'!G36</f>
        <v>49</v>
      </c>
      <c r="H36" s="53">
        <f>'Прил. 11 СОГАЗ'!H36+'Прил. 11 АЛЬФА'!H36</f>
        <v>219</v>
      </c>
      <c r="I36" s="53">
        <f>'Прил. 11 СОГАЗ'!I36+'Прил. 11 АЛЬФА'!I36</f>
        <v>194</v>
      </c>
      <c r="J36" s="53">
        <f>'Прил. 11 СОГАЗ'!J36+'Прил. 11 АЛЬФА'!J36</f>
        <v>1231</v>
      </c>
      <c r="K36" s="53">
        <f>'Прил. 11 СОГАЗ'!K36+'Прил. 11 АЛЬФА'!K36</f>
        <v>1128</v>
      </c>
      <c r="L36" s="53">
        <f>'Прил. 11 СОГАЗ'!L36+'Прил. 11 АЛЬФА'!L36</f>
        <v>2613</v>
      </c>
      <c r="M36" s="53">
        <f>'Прил. 11 СОГАЗ'!M36+'Прил. 11 АЛЬФА'!M36</f>
        <v>2436</v>
      </c>
      <c r="N36" s="53">
        <f>'Прил. 11 СОГАЗ'!N36+'Прил. 11 АЛЬФА'!N36</f>
        <v>2147</v>
      </c>
      <c r="O36" s="53">
        <f>'Прил. 11 СОГАЗ'!O36+'Прил. 11 АЛЬФА'!O36</f>
        <v>2250</v>
      </c>
      <c r="P36" s="53">
        <f>'Прил. 11 СОГАЗ'!P36+'Прил. 11 АЛЬФА'!P36</f>
        <v>893</v>
      </c>
      <c r="Q36" s="53">
        <f>'Прил. 11 СОГАЗ'!Q36+'Прил. 11 АЛЬФА'!Q36</f>
        <v>1944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1836</v>
      </c>
      <c r="D37" s="53">
        <f>'Прил. 11 СОГАЗ'!D37+'Прил. 11 АЛЬФА'!D37</f>
        <v>859</v>
      </c>
      <c r="E37" s="53">
        <f>'Прил. 11 СОГАЗ'!E37+'Прил. 11 АЛЬФА'!E37</f>
        <v>977</v>
      </c>
      <c r="F37" s="53">
        <f>'Прил. 11 СОГАЗ'!F37+'Прил. 11 АЛЬФА'!F37</f>
        <v>4</v>
      </c>
      <c r="G37" s="53">
        <f>'Прил. 11 СОГАЗ'!G37+'Прил. 11 АЛЬФА'!G37</f>
        <v>4</v>
      </c>
      <c r="H37" s="53">
        <f>'Прил. 11 СОГАЗ'!H37+'Прил. 11 АЛЬФА'!H37</f>
        <v>20</v>
      </c>
      <c r="I37" s="53">
        <f>'Прил. 11 СОГАЗ'!I37+'Прил. 11 АЛЬФА'!I37</f>
        <v>20</v>
      </c>
      <c r="J37" s="53">
        <f>'Прил. 11 СОГАЗ'!J37+'Прил. 11 АЛЬФА'!J37</f>
        <v>138</v>
      </c>
      <c r="K37" s="53">
        <f>'Прил. 11 СОГАЗ'!K37+'Прил. 11 АЛЬФА'!K37</f>
        <v>137</v>
      </c>
      <c r="L37" s="53">
        <f>'Прил. 11 СОГАЗ'!L37+'Прил. 11 АЛЬФА'!L37</f>
        <v>328</v>
      </c>
      <c r="M37" s="53">
        <f>'Прил. 11 СОГАЗ'!M37+'Прил. 11 АЛЬФА'!M37</f>
        <v>294</v>
      </c>
      <c r="N37" s="53">
        <f>'Прил. 11 СОГАЗ'!N37+'Прил. 11 АЛЬФА'!N37</f>
        <v>259</v>
      </c>
      <c r="O37" s="53">
        <f>'Прил. 11 СОГАЗ'!O37+'Прил. 11 АЛЬФА'!O37</f>
        <v>260</v>
      </c>
      <c r="P37" s="53">
        <f>'Прил. 11 СОГАЗ'!P37+'Прил. 11 АЛЬФА'!P37</f>
        <v>110</v>
      </c>
      <c r="Q37" s="53">
        <f>'Прил. 11 СОГАЗ'!Q37+'Прил. 11 АЛЬФА'!Q37</f>
        <v>262</v>
      </c>
    </row>
    <row r="38" spans="1:17" s="35" customFormat="1" ht="18.75">
      <c r="A38" s="50">
        <v>15</v>
      </c>
      <c r="B38" s="51" t="s">
        <v>93</v>
      </c>
      <c r="C38" s="52">
        <f t="shared" si="0"/>
        <v>4635</v>
      </c>
      <c r="D38" s="53">
        <f>'Прил. 11 СОГАЗ'!D38+'Прил. 11 АЛЬФА'!D38</f>
        <v>2198</v>
      </c>
      <c r="E38" s="53">
        <f>'Прил. 11 СОГАЗ'!E38+'Прил. 11 АЛЬФА'!E38</f>
        <v>2437</v>
      </c>
      <c r="F38" s="53">
        <f>'Прил. 11 СОГАЗ'!F38+'Прил. 11 АЛЬФА'!F38</f>
        <v>4</v>
      </c>
      <c r="G38" s="53">
        <f>'Прил. 11 СОГАЗ'!G38+'Прил. 11 АЛЬФА'!G38</f>
        <v>5</v>
      </c>
      <c r="H38" s="53">
        <f>'Прил. 11 СОГАЗ'!H38+'Прил. 11 АЛЬФА'!H38</f>
        <v>38</v>
      </c>
      <c r="I38" s="53">
        <f>'Прил. 11 СОГАЗ'!I38+'Прил. 11 АЛЬФА'!I38</f>
        <v>36</v>
      </c>
      <c r="J38" s="53">
        <f>'Прил. 11 СОГАЗ'!J38+'Прил. 11 АЛЬФА'!J38</f>
        <v>296</v>
      </c>
      <c r="K38" s="53">
        <f>'Прил. 11 СОГАЗ'!K38+'Прил. 11 АЛЬФА'!K38</f>
        <v>271</v>
      </c>
      <c r="L38" s="53">
        <f>'Прил. 11 СОГАЗ'!L38+'Прил. 11 АЛЬФА'!L38</f>
        <v>741</v>
      </c>
      <c r="M38" s="53">
        <f>'Прил. 11 СОГАЗ'!M38+'Прил. 11 АЛЬФА'!M38</f>
        <v>555</v>
      </c>
      <c r="N38" s="53">
        <f>'Прил. 11 СОГАЗ'!N38+'Прил. 11 АЛЬФА'!N38</f>
        <v>682</v>
      </c>
      <c r="O38" s="53">
        <f>'Прил. 11 СОГАЗ'!O38+'Прил. 11 АЛЬФА'!O38</f>
        <v>761</v>
      </c>
      <c r="P38" s="53">
        <f>'Прил. 11 СОГАЗ'!P38+'Прил. 11 АЛЬФА'!P38</f>
        <v>437</v>
      </c>
      <c r="Q38" s="53">
        <f>'Прил. 11 СОГАЗ'!Q38+'Прил. 11 АЛЬФА'!Q38</f>
        <v>809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40145</v>
      </c>
      <c r="D39" s="53">
        <f>'Прил. 11 СОГАЗ'!D39+'Прил. 11 АЛЬФА'!D39</f>
        <v>18368</v>
      </c>
      <c r="E39" s="53">
        <f>'Прил. 11 СОГАЗ'!E39+'Прил. 11 АЛЬФА'!E39</f>
        <v>21777</v>
      </c>
      <c r="F39" s="53">
        <f>'Прил. 11 СОГАЗ'!F39+'Прил. 11 АЛЬФА'!F39</f>
        <v>113</v>
      </c>
      <c r="G39" s="53">
        <f>'Прил. 11 СОГАЗ'!G39+'Прил. 11 АЛЬФА'!G39</f>
        <v>115</v>
      </c>
      <c r="H39" s="53">
        <f>'Прил. 11 СОГАЗ'!H39+'Прил. 11 АЛЬФА'!H39</f>
        <v>572</v>
      </c>
      <c r="I39" s="53">
        <f>'Прил. 11 СОГАЗ'!I39+'Прил. 11 АЛЬФА'!I39</f>
        <v>564</v>
      </c>
      <c r="J39" s="53">
        <f>'Прил. 11 СОГАЗ'!J39+'Прил. 11 АЛЬФА'!J39</f>
        <v>3259</v>
      </c>
      <c r="K39" s="53">
        <f>'Прил. 11 СОГАЗ'!K39+'Прил. 11 АЛЬФА'!K39</f>
        <v>3005</v>
      </c>
      <c r="L39" s="53">
        <f>'Прил. 11 СОГАЗ'!L39+'Прил. 11 АЛЬФА'!L39</f>
        <v>7023</v>
      </c>
      <c r="M39" s="53">
        <f>'Прил. 11 СОГАЗ'!M39+'Прил. 11 АЛЬФА'!M39</f>
        <v>6676</v>
      </c>
      <c r="N39" s="53">
        <f>'Прил. 11 СОГАЗ'!N39+'Прил. 11 АЛЬФА'!N39</f>
        <v>5086</v>
      </c>
      <c r="O39" s="53">
        <f>'Прил. 11 СОГАЗ'!O39+'Прил. 11 АЛЬФА'!O39</f>
        <v>6012</v>
      </c>
      <c r="P39" s="53">
        <f>'Прил. 11 СОГАЗ'!P39+'Прил. 11 АЛЬФА'!P39</f>
        <v>2315</v>
      </c>
      <c r="Q39" s="53">
        <f>'Прил. 11 СОГАЗ'!Q39+'Прил. 11 АЛЬФА'!Q39</f>
        <v>5405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24625</v>
      </c>
      <c r="D40" s="53">
        <f>'Прил. 11 СОГАЗ'!D40+'Прил. 11 АЛЬФА'!D40</f>
        <v>11028</v>
      </c>
      <c r="E40" s="53">
        <f>'Прил. 11 СОГАЗ'!E40+'Прил. 11 АЛЬФА'!E40</f>
        <v>13597</v>
      </c>
      <c r="F40" s="53">
        <f>'Прил. 11 СОГАЗ'!F40+'Прил. 11 АЛЬФА'!F40</f>
        <v>80</v>
      </c>
      <c r="G40" s="53">
        <f>'Прил. 11 СОГАЗ'!G40+'Прил. 11 АЛЬФА'!G40</f>
        <v>92</v>
      </c>
      <c r="H40" s="53">
        <f>'Прил. 11 СОГАЗ'!H40+'Прил. 11 АЛЬФА'!H40</f>
        <v>493</v>
      </c>
      <c r="I40" s="53">
        <f>'Прил. 11 СОГАЗ'!I40+'Прил. 11 АЛЬФА'!I40</f>
        <v>450</v>
      </c>
      <c r="J40" s="53">
        <f>'Прил. 11 СОГАЗ'!J40+'Прил. 11 АЛЬФА'!J40</f>
        <v>2140</v>
      </c>
      <c r="K40" s="53">
        <f>'Прил. 11 СОГАЗ'!K40+'Прил. 11 АЛЬФА'!K40</f>
        <v>2078</v>
      </c>
      <c r="L40" s="53">
        <f>'Прил. 11 СОГАЗ'!L40+'Прил. 11 АЛЬФА'!L40</f>
        <v>4121</v>
      </c>
      <c r="M40" s="53">
        <f>'Прил. 11 СОГАЗ'!M40+'Прил. 11 АЛЬФА'!M40</f>
        <v>4606</v>
      </c>
      <c r="N40" s="53">
        <f>'Прил. 11 СОГАЗ'!N40+'Прил. 11 АЛЬФА'!N40</f>
        <v>2925</v>
      </c>
      <c r="O40" s="53">
        <f>'Прил. 11 СОГАЗ'!O40+'Прил. 11 АЛЬФА'!O40</f>
        <v>3492</v>
      </c>
      <c r="P40" s="53">
        <f>'Прил. 11 СОГАЗ'!P40+'Прил. 11 АЛЬФА'!P40</f>
        <v>1269</v>
      </c>
      <c r="Q40" s="53">
        <f>'Прил. 11 СОГАЗ'!Q40+'Прил. 11 АЛЬФА'!Q40</f>
        <v>2879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17296</v>
      </c>
      <c r="D41" s="53">
        <f>'Прил. 11 СОГАЗ'!D41+'Прил. 11 АЛЬФА'!D41</f>
        <v>8251</v>
      </c>
      <c r="E41" s="53">
        <f>'Прил. 11 СОГАЗ'!E41+'Прил. 11 АЛЬФА'!E41</f>
        <v>9045</v>
      </c>
      <c r="F41" s="53">
        <f>'Прил. 11 СОГАЗ'!F41+'Прил. 11 АЛЬФА'!F41</f>
        <v>57</v>
      </c>
      <c r="G41" s="53">
        <f>'Прил. 11 СОГАЗ'!G41+'Прил. 11 АЛЬФА'!G41</f>
        <v>47</v>
      </c>
      <c r="H41" s="53">
        <f>'Прил. 11 СОГАЗ'!H41+'Прил. 11 АЛЬФА'!H41</f>
        <v>268</v>
      </c>
      <c r="I41" s="53">
        <f>'Прил. 11 СОГАЗ'!I41+'Прил. 11 АЛЬФА'!I41</f>
        <v>224</v>
      </c>
      <c r="J41" s="53">
        <f>'Прил. 11 СОГАЗ'!J41+'Прил. 11 АЛЬФА'!J41</f>
        <v>1340</v>
      </c>
      <c r="K41" s="53">
        <f>'Прил. 11 СОГАЗ'!K41+'Прил. 11 АЛЬФА'!K41</f>
        <v>1235</v>
      </c>
      <c r="L41" s="53">
        <f>'Прил. 11 СОГАЗ'!L41+'Прил. 11 АЛЬФА'!L41</f>
        <v>3218</v>
      </c>
      <c r="M41" s="53">
        <f>'Прил. 11 СОГАЗ'!M41+'Прил. 11 АЛЬФА'!M41</f>
        <v>2789</v>
      </c>
      <c r="N41" s="53">
        <f>'Прил. 11 СОГАЗ'!N41+'Прил. 11 АЛЬФА'!N41</f>
        <v>2285</v>
      </c>
      <c r="O41" s="53">
        <f>'Прил. 11 СОГАЗ'!O41+'Прил. 11 АЛЬФА'!O41</f>
        <v>2429</v>
      </c>
      <c r="P41" s="53">
        <f>'Прил. 11 СОГАЗ'!P41+'Прил. 11 АЛЬФА'!P41</f>
        <v>1083</v>
      </c>
      <c r="Q41" s="53">
        <f>'Прил. 11 СОГАЗ'!Q41+'Прил. 11 АЛЬФА'!Q41</f>
        <v>2321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8900</v>
      </c>
      <c r="D42" s="53">
        <f>'Прил. 11 СОГАЗ'!D42+'Прил. 11 АЛЬФА'!D42</f>
        <v>4281</v>
      </c>
      <c r="E42" s="53">
        <f>'Прил. 11 СОГАЗ'!E42+'Прил. 11 АЛЬФА'!E42</f>
        <v>4619</v>
      </c>
      <c r="F42" s="53">
        <f>'Прил. 11 СОГАЗ'!F42+'Прил. 11 АЛЬФА'!F42</f>
        <v>11</v>
      </c>
      <c r="G42" s="53">
        <f>'Прил. 11 СОГАЗ'!G42+'Прил. 11 АЛЬФА'!G42</f>
        <v>17</v>
      </c>
      <c r="H42" s="53">
        <f>'Прил. 11 СОГАЗ'!H42+'Прил. 11 АЛЬФА'!H42</f>
        <v>93</v>
      </c>
      <c r="I42" s="53">
        <f>'Прил. 11 СОГАЗ'!I42+'Прил. 11 АЛЬФА'!I42</f>
        <v>110</v>
      </c>
      <c r="J42" s="53">
        <f>'Прил. 11 СОГАЗ'!J42+'Прил. 11 АЛЬФА'!J42</f>
        <v>697</v>
      </c>
      <c r="K42" s="53">
        <f>'Прил. 11 СОГАЗ'!K42+'Прил. 11 АЛЬФА'!K42</f>
        <v>664</v>
      </c>
      <c r="L42" s="53">
        <f>'Прил. 11 СОГАЗ'!L42+'Прил. 11 АЛЬФА'!L42</f>
        <v>1611</v>
      </c>
      <c r="M42" s="53">
        <f>'Прил. 11 СОГАЗ'!M42+'Прил. 11 АЛЬФА'!M42</f>
        <v>1272</v>
      </c>
      <c r="N42" s="53">
        <f>'Прил. 11 СОГАЗ'!N42+'Прил. 11 АЛЬФА'!N42</f>
        <v>1284</v>
      </c>
      <c r="O42" s="53">
        <f>'Прил. 11 СОГАЗ'!O42+'Прил. 11 АЛЬФА'!O42</f>
        <v>1267</v>
      </c>
      <c r="P42" s="53">
        <f>'Прил. 11 СОГАЗ'!P42+'Прил. 11 АЛЬФА'!P42</f>
        <v>585</v>
      </c>
      <c r="Q42" s="53">
        <f>'Прил. 11 СОГАЗ'!Q42+'Прил. 11 АЛЬФА'!Q42</f>
        <v>1289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644715</v>
      </c>
      <c r="D43" s="52">
        <f t="shared" si="2"/>
        <v>296727</v>
      </c>
      <c r="E43" s="52">
        <f t="shared" si="2"/>
        <v>347988</v>
      </c>
      <c r="F43" s="52">
        <f t="shared" si="2"/>
        <v>2166</v>
      </c>
      <c r="G43" s="52">
        <f t="shared" si="2"/>
        <v>2067</v>
      </c>
      <c r="H43" s="52">
        <f t="shared" si="2"/>
        <v>10887</v>
      </c>
      <c r="I43" s="52">
        <f t="shared" si="2"/>
        <v>10598</v>
      </c>
      <c r="J43" s="52">
        <f t="shared" si="2"/>
        <v>53295</v>
      </c>
      <c r="K43" s="52">
        <f t="shared" si="2"/>
        <v>50385</v>
      </c>
      <c r="L43" s="52">
        <f t="shared" ref="L43:M43" si="3">SUM(L20:L42)-L21-L23-L26-L37</f>
        <v>111823</v>
      </c>
      <c r="M43" s="52">
        <f t="shared" si="3"/>
        <v>115268</v>
      </c>
      <c r="N43" s="52">
        <f t="shared" si="2"/>
        <v>82622</v>
      </c>
      <c r="O43" s="52">
        <f t="shared" si="2"/>
        <v>92568</v>
      </c>
      <c r="P43" s="52">
        <f t="shared" si="2"/>
        <v>35934</v>
      </c>
      <c r="Q43" s="52">
        <f t="shared" si="2"/>
        <v>77102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129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129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78" t="s">
        <v>62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113</v>
      </c>
      <c r="M17" s="121"/>
      <c r="N17" s="120" t="s">
        <v>112</v>
      </c>
      <c r="O17" s="121" t="s">
        <v>103</v>
      </c>
      <c r="P17" s="59" t="s">
        <v>104</v>
      </c>
      <c r="Q17" s="59" t="s">
        <v>105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207738</v>
      </c>
      <c r="D20" s="53">
        <f>F20+H20+J20+N20+P20+L20</f>
        <v>95741</v>
      </c>
      <c r="E20" s="53">
        <f>G20+I20+K20+O20+Q20+M20</f>
        <v>111997</v>
      </c>
      <c r="F20" s="53">
        <v>675</v>
      </c>
      <c r="G20" s="53">
        <v>655</v>
      </c>
      <c r="H20" s="53">
        <v>3476</v>
      </c>
      <c r="I20" s="53">
        <v>3311</v>
      </c>
      <c r="J20" s="53">
        <v>16240</v>
      </c>
      <c r="K20" s="53">
        <v>15128</v>
      </c>
      <c r="L20" s="53">
        <v>35919</v>
      </c>
      <c r="M20" s="53">
        <v>35995</v>
      </c>
      <c r="N20" s="53">
        <v>26791</v>
      </c>
      <c r="O20" s="53">
        <v>29911</v>
      </c>
      <c r="P20" s="53">
        <v>12640</v>
      </c>
      <c r="Q20" s="53">
        <v>26997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4502</v>
      </c>
      <c r="D21" s="53">
        <f t="shared" ref="D21:D42" si="1">F21+H21+J21+N21+P21+L21</f>
        <v>2085</v>
      </c>
      <c r="E21" s="53">
        <f t="shared" ref="E21:E42" si="2">G21+I21+K21+O21+Q21+M21</f>
        <v>2417</v>
      </c>
      <c r="F21" s="53">
        <v>13</v>
      </c>
      <c r="G21" s="53">
        <v>10</v>
      </c>
      <c r="H21" s="53">
        <v>105</v>
      </c>
      <c r="I21" s="53">
        <v>87</v>
      </c>
      <c r="J21" s="53">
        <v>374</v>
      </c>
      <c r="K21" s="53">
        <v>328</v>
      </c>
      <c r="L21" s="53">
        <v>799</v>
      </c>
      <c r="M21" s="53">
        <v>813</v>
      </c>
      <c r="N21" s="53">
        <v>535</v>
      </c>
      <c r="O21" s="53">
        <v>705</v>
      </c>
      <c r="P21" s="53">
        <v>259</v>
      </c>
      <c r="Q21" s="53">
        <v>474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27685</v>
      </c>
      <c r="D22" s="53">
        <f t="shared" si="1"/>
        <v>11703</v>
      </c>
      <c r="E22" s="53">
        <f t="shared" si="2"/>
        <v>15982</v>
      </c>
      <c r="F22" s="53">
        <v>212</v>
      </c>
      <c r="G22" s="53">
        <v>167</v>
      </c>
      <c r="H22" s="53">
        <v>997</v>
      </c>
      <c r="I22" s="53">
        <v>1044</v>
      </c>
      <c r="J22" s="53">
        <v>2966</v>
      </c>
      <c r="K22" s="53">
        <v>2928</v>
      </c>
      <c r="L22" s="53">
        <v>3598</v>
      </c>
      <c r="M22" s="53">
        <v>6315</v>
      </c>
      <c r="N22" s="53">
        <v>2946</v>
      </c>
      <c r="O22" s="53">
        <v>3720</v>
      </c>
      <c r="P22" s="53">
        <v>984</v>
      </c>
      <c r="Q22" s="53">
        <v>1808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76</v>
      </c>
      <c r="D24" s="53">
        <f t="shared" si="1"/>
        <v>41</v>
      </c>
      <c r="E24" s="53">
        <f t="shared" si="2"/>
        <v>35</v>
      </c>
      <c r="F24" s="53">
        <v>1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19</v>
      </c>
      <c r="M24" s="53">
        <v>13</v>
      </c>
      <c r="N24" s="53">
        <v>12</v>
      </c>
      <c r="O24" s="53">
        <v>9</v>
      </c>
      <c r="P24" s="53">
        <v>2</v>
      </c>
      <c r="Q24" s="53">
        <v>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33343</v>
      </c>
      <c r="D25" s="53">
        <f t="shared" si="1"/>
        <v>15755</v>
      </c>
      <c r="E25" s="53">
        <f t="shared" si="2"/>
        <v>17588</v>
      </c>
      <c r="F25" s="53">
        <v>108</v>
      </c>
      <c r="G25" s="53">
        <v>90</v>
      </c>
      <c r="H25" s="53">
        <v>465</v>
      </c>
      <c r="I25" s="53">
        <v>509</v>
      </c>
      <c r="J25" s="53">
        <v>2570</v>
      </c>
      <c r="K25" s="53">
        <v>2511</v>
      </c>
      <c r="L25" s="53">
        <v>6044</v>
      </c>
      <c r="M25" s="53">
        <v>5459</v>
      </c>
      <c r="N25" s="53">
        <v>4495</v>
      </c>
      <c r="O25" s="53">
        <v>4666</v>
      </c>
      <c r="P25" s="53">
        <v>2073</v>
      </c>
      <c r="Q25" s="53">
        <v>4353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426</v>
      </c>
      <c r="D26" s="53">
        <f t="shared" si="1"/>
        <v>213</v>
      </c>
      <c r="E26" s="53">
        <f t="shared" si="2"/>
        <v>213</v>
      </c>
      <c r="F26" s="53">
        <v>0</v>
      </c>
      <c r="G26" s="53">
        <v>0</v>
      </c>
      <c r="H26" s="53">
        <v>3</v>
      </c>
      <c r="I26" s="53">
        <v>3</v>
      </c>
      <c r="J26" s="53">
        <v>22</v>
      </c>
      <c r="K26" s="53">
        <v>19</v>
      </c>
      <c r="L26" s="53">
        <v>81</v>
      </c>
      <c r="M26" s="53">
        <v>51</v>
      </c>
      <c r="N26" s="53">
        <v>74</v>
      </c>
      <c r="O26" s="53">
        <v>63</v>
      </c>
      <c r="P26" s="53">
        <v>33</v>
      </c>
      <c r="Q26" s="53">
        <v>77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395</v>
      </c>
      <c r="D27" s="53">
        <f t="shared" si="1"/>
        <v>185</v>
      </c>
      <c r="E27" s="53">
        <f t="shared" si="2"/>
        <v>210</v>
      </c>
      <c r="F27" s="53">
        <v>0</v>
      </c>
      <c r="G27" s="53">
        <v>0</v>
      </c>
      <c r="H27" s="53">
        <v>4</v>
      </c>
      <c r="I27" s="53">
        <v>1</v>
      </c>
      <c r="J27" s="53">
        <v>34</v>
      </c>
      <c r="K27" s="53">
        <v>36</v>
      </c>
      <c r="L27" s="53">
        <v>60</v>
      </c>
      <c r="M27" s="53">
        <v>76</v>
      </c>
      <c r="N27" s="53">
        <v>64</v>
      </c>
      <c r="O27" s="53">
        <v>66</v>
      </c>
      <c r="P27" s="53">
        <v>23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27354</v>
      </c>
      <c r="D28" s="53">
        <f t="shared" si="1"/>
        <v>12616</v>
      </c>
      <c r="E28" s="53">
        <f t="shared" si="2"/>
        <v>14738</v>
      </c>
      <c r="F28" s="53">
        <v>85</v>
      </c>
      <c r="G28" s="53">
        <v>73</v>
      </c>
      <c r="H28" s="53">
        <v>513</v>
      </c>
      <c r="I28" s="53">
        <v>445</v>
      </c>
      <c r="J28" s="53">
        <v>2614</v>
      </c>
      <c r="K28" s="53">
        <v>2575</v>
      </c>
      <c r="L28" s="53">
        <v>4822</v>
      </c>
      <c r="M28" s="53">
        <v>5248</v>
      </c>
      <c r="N28" s="53">
        <v>3438</v>
      </c>
      <c r="O28" s="53">
        <v>3767</v>
      </c>
      <c r="P28" s="53">
        <v>1144</v>
      </c>
      <c r="Q28" s="53">
        <v>2630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4163</v>
      </c>
      <c r="D29" s="53">
        <f t="shared" si="1"/>
        <v>1813</v>
      </c>
      <c r="E29" s="53">
        <f t="shared" si="2"/>
        <v>2350</v>
      </c>
      <c r="F29" s="53">
        <v>4</v>
      </c>
      <c r="G29" s="53">
        <v>4</v>
      </c>
      <c r="H29" s="53">
        <v>35</v>
      </c>
      <c r="I29" s="53">
        <v>30</v>
      </c>
      <c r="J29" s="53">
        <v>438</v>
      </c>
      <c r="K29" s="53">
        <v>414</v>
      </c>
      <c r="L29" s="53">
        <v>692</v>
      </c>
      <c r="M29" s="53">
        <v>855</v>
      </c>
      <c r="N29" s="53">
        <v>480</v>
      </c>
      <c r="O29" s="53">
        <v>708</v>
      </c>
      <c r="P29" s="53">
        <v>164</v>
      </c>
      <c r="Q29" s="53">
        <v>339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2959</v>
      </c>
      <c r="D30" s="53">
        <f t="shared" si="1"/>
        <v>1204</v>
      </c>
      <c r="E30" s="53">
        <f t="shared" si="2"/>
        <v>1755</v>
      </c>
      <c r="F30" s="53">
        <v>3</v>
      </c>
      <c r="G30" s="53">
        <v>3</v>
      </c>
      <c r="H30" s="53">
        <v>20</v>
      </c>
      <c r="I30" s="53">
        <v>51</v>
      </c>
      <c r="J30" s="53">
        <v>477</v>
      </c>
      <c r="K30" s="53">
        <v>438</v>
      </c>
      <c r="L30" s="53">
        <v>370</v>
      </c>
      <c r="M30" s="53">
        <v>755</v>
      </c>
      <c r="N30" s="53">
        <v>266</v>
      </c>
      <c r="O30" s="53">
        <v>412</v>
      </c>
      <c r="P30" s="53">
        <v>68</v>
      </c>
      <c r="Q30" s="53">
        <v>96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2654</v>
      </c>
      <c r="D31" s="53">
        <f t="shared" si="1"/>
        <v>1291</v>
      </c>
      <c r="E31" s="53">
        <f t="shared" si="2"/>
        <v>1363</v>
      </c>
      <c r="F31" s="53">
        <v>1</v>
      </c>
      <c r="G31" s="53">
        <v>0</v>
      </c>
      <c r="H31" s="53">
        <v>5</v>
      </c>
      <c r="I31" s="53">
        <v>8</v>
      </c>
      <c r="J31" s="53">
        <v>224</v>
      </c>
      <c r="K31" s="53">
        <v>182</v>
      </c>
      <c r="L31" s="53">
        <v>520</v>
      </c>
      <c r="M31" s="53">
        <v>466</v>
      </c>
      <c r="N31" s="53">
        <v>414</v>
      </c>
      <c r="O31" s="53">
        <v>462</v>
      </c>
      <c r="P31" s="53">
        <v>127</v>
      </c>
      <c r="Q31" s="53">
        <v>245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1011</v>
      </c>
      <c r="D32" s="53">
        <f t="shared" si="1"/>
        <v>426</v>
      </c>
      <c r="E32" s="53">
        <f t="shared" si="2"/>
        <v>585</v>
      </c>
      <c r="F32" s="53">
        <v>1</v>
      </c>
      <c r="G32" s="53">
        <v>5</v>
      </c>
      <c r="H32" s="53">
        <v>27</v>
      </c>
      <c r="I32" s="53">
        <v>28</v>
      </c>
      <c r="J32" s="53">
        <v>73</v>
      </c>
      <c r="K32" s="53">
        <v>62</v>
      </c>
      <c r="L32" s="53">
        <v>156</v>
      </c>
      <c r="M32" s="53">
        <v>232</v>
      </c>
      <c r="N32" s="53">
        <v>117</v>
      </c>
      <c r="O32" s="53">
        <v>177</v>
      </c>
      <c r="P32" s="53">
        <v>52</v>
      </c>
      <c r="Q32" s="53">
        <v>81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30386</v>
      </c>
      <c r="D33" s="53">
        <f t="shared" si="1"/>
        <v>14115</v>
      </c>
      <c r="E33" s="53">
        <f t="shared" si="2"/>
        <v>16271</v>
      </c>
      <c r="F33" s="53">
        <v>144</v>
      </c>
      <c r="G33" s="53">
        <v>115</v>
      </c>
      <c r="H33" s="53">
        <v>674</v>
      </c>
      <c r="I33" s="53">
        <v>657</v>
      </c>
      <c r="J33" s="53">
        <v>2176</v>
      </c>
      <c r="K33" s="53">
        <v>2082</v>
      </c>
      <c r="L33" s="53">
        <v>5414</v>
      </c>
      <c r="M33" s="53">
        <v>5387</v>
      </c>
      <c r="N33" s="53">
        <v>3995</v>
      </c>
      <c r="O33" s="53">
        <v>4453</v>
      </c>
      <c r="P33" s="53">
        <v>1712</v>
      </c>
      <c r="Q33" s="53">
        <v>3577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20481</v>
      </c>
      <c r="D34" s="53">
        <f t="shared" si="1"/>
        <v>9989</v>
      </c>
      <c r="E34" s="53">
        <f t="shared" si="2"/>
        <v>10492</v>
      </c>
      <c r="F34" s="53">
        <v>65</v>
      </c>
      <c r="G34" s="53">
        <v>75</v>
      </c>
      <c r="H34" s="53">
        <v>398</v>
      </c>
      <c r="I34" s="53">
        <v>383</v>
      </c>
      <c r="J34" s="53">
        <v>1603</v>
      </c>
      <c r="K34" s="53">
        <v>1531</v>
      </c>
      <c r="L34" s="53">
        <v>4057</v>
      </c>
      <c r="M34" s="53">
        <v>3602</v>
      </c>
      <c r="N34" s="53">
        <v>2838</v>
      </c>
      <c r="O34" s="53">
        <v>2831</v>
      </c>
      <c r="P34" s="53">
        <v>1028</v>
      </c>
      <c r="Q34" s="53">
        <v>2070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2183</v>
      </c>
      <c r="D35" s="53">
        <f t="shared" si="1"/>
        <v>1135</v>
      </c>
      <c r="E35" s="53">
        <f t="shared" si="2"/>
        <v>1048</v>
      </c>
      <c r="F35" s="53">
        <v>2</v>
      </c>
      <c r="G35" s="53">
        <v>0</v>
      </c>
      <c r="H35" s="53">
        <v>7</v>
      </c>
      <c r="I35" s="53">
        <v>6</v>
      </c>
      <c r="J35" s="53">
        <v>84</v>
      </c>
      <c r="K35" s="53">
        <v>53</v>
      </c>
      <c r="L35" s="53">
        <v>430</v>
      </c>
      <c r="M35" s="53">
        <v>309</v>
      </c>
      <c r="N35" s="53">
        <v>454</v>
      </c>
      <c r="O35" s="53">
        <v>409</v>
      </c>
      <c r="P35" s="53">
        <v>158</v>
      </c>
      <c r="Q35" s="53">
        <v>271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13045</v>
      </c>
      <c r="D36" s="53">
        <f t="shared" si="1"/>
        <v>6233</v>
      </c>
      <c r="E36" s="53">
        <f t="shared" si="2"/>
        <v>6812</v>
      </c>
      <c r="F36" s="53">
        <v>43</v>
      </c>
      <c r="G36" s="53">
        <v>49</v>
      </c>
      <c r="H36" s="53">
        <v>216</v>
      </c>
      <c r="I36" s="53">
        <v>193</v>
      </c>
      <c r="J36" s="53">
        <v>1066</v>
      </c>
      <c r="K36" s="53">
        <v>1005</v>
      </c>
      <c r="L36" s="53">
        <v>2201</v>
      </c>
      <c r="M36" s="53">
        <v>2084</v>
      </c>
      <c r="N36" s="53">
        <v>1927</v>
      </c>
      <c r="O36" s="53">
        <v>1898</v>
      </c>
      <c r="P36" s="53">
        <v>780</v>
      </c>
      <c r="Q36" s="53">
        <v>1583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1447</v>
      </c>
      <c r="D37" s="53">
        <f t="shared" si="1"/>
        <v>667</v>
      </c>
      <c r="E37" s="53">
        <f t="shared" si="2"/>
        <v>780</v>
      </c>
      <c r="F37" s="53">
        <v>4</v>
      </c>
      <c r="G37" s="53">
        <v>4</v>
      </c>
      <c r="H37" s="53">
        <v>19</v>
      </c>
      <c r="I37" s="53">
        <v>20</v>
      </c>
      <c r="J37" s="53">
        <v>109</v>
      </c>
      <c r="K37" s="53">
        <v>114</v>
      </c>
      <c r="L37" s="53">
        <v>234</v>
      </c>
      <c r="M37" s="53">
        <v>227</v>
      </c>
      <c r="N37" s="53">
        <v>212</v>
      </c>
      <c r="O37" s="53">
        <v>214</v>
      </c>
      <c r="P37" s="53">
        <v>89</v>
      </c>
      <c r="Q37" s="53">
        <v>201</v>
      </c>
    </row>
    <row r="38" spans="1:17" s="35" customFormat="1" ht="18.75">
      <c r="A38" s="50">
        <v>15</v>
      </c>
      <c r="B38" s="51" t="s">
        <v>93</v>
      </c>
      <c r="C38" s="52">
        <f t="shared" si="0"/>
        <v>134</v>
      </c>
      <c r="D38" s="53">
        <f t="shared" si="1"/>
        <v>82</v>
      </c>
      <c r="E38" s="53">
        <f t="shared" si="2"/>
        <v>52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8</v>
      </c>
      <c r="L38" s="53">
        <v>40</v>
      </c>
      <c r="M38" s="53">
        <v>25</v>
      </c>
      <c r="N38" s="53">
        <v>24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14789</v>
      </c>
      <c r="D39" s="53">
        <f t="shared" si="1"/>
        <v>7182</v>
      </c>
      <c r="E39" s="53">
        <f t="shared" si="2"/>
        <v>7607</v>
      </c>
      <c r="F39" s="53">
        <v>3</v>
      </c>
      <c r="G39" s="53">
        <v>2</v>
      </c>
      <c r="H39" s="53">
        <v>9</v>
      </c>
      <c r="I39" s="53">
        <v>11</v>
      </c>
      <c r="J39" s="53">
        <v>1158</v>
      </c>
      <c r="K39" s="53">
        <v>1080</v>
      </c>
      <c r="L39" s="53">
        <v>2482</v>
      </c>
      <c r="M39" s="53">
        <v>2035</v>
      </c>
      <c r="N39" s="53">
        <v>2527</v>
      </c>
      <c r="O39" s="53">
        <v>2587</v>
      </c>
      <c r="P39" s="53">
        <v>1003</v>
      </c>
      <c r="Q39" s="53">
        <v>1892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8423</v>
      </c>
      <c r="D40" s="53">
        <f t="shared" si="1"/>
        <v>4059</v>
      </c>
      <c r="E40" s="53">
        <f t="shared" si="2"/>
        <v>4364</v>
      </c>
      <c r="F40" s="53">
        <v>0</v>
      </c>
      <c r="G40" s="53">
        <v>0</v>
      </c>
      <c r="H40" s="53">
        <v>19</v>
      </c>
      <c r="I40" s="53">
        <v>12</v>
      </c>
      <c r="J40" s="53">
        <v>652</v>
      </c>
      <c r="K40" s="53">
        <v>712</v>
      </c>
      <c r="L40" s="53">
        <v>1475</v>
      </c>
      <c r="M40" s="53">
        <v>1340</v>
      </c>
      <c r="N40" s="53">
        <v>1375</v>
      </c>
      <c r="O40" s="53">
        <v>1415</v>
      </c>
      <c r="P40" s="53">
        <v>538</v>
      </c>
      <c r="Q40" s="53">
        <v>885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340</v>
      </c>
      <c r="D41" s="53">
        <f t="shared" si="1"/>
        <v>194</v>
      </c>
      <c r="E41" s="53">
        <f t="shared" si="2"/>
        <v>146</v>
      </c>
      <c r="F41" s="53">
        <v>0</v>
      </c>
      <c r="G41" s="53">
        <v>0</v>
      </c>
      <c r="H41" s="53">
        <v>2</v>
      </c>
      <c r="I41" s="53">
        <v>0</v>
      </c>
      <c r="J41" s="53">
        <v>10</v>
      </c>
      <c r="K41" s="53">
        <v>16</v>
      </c>
      <c r="L41" s="53">
        <v>92</v>
      </c>
      <c r="M41" s="53">
        <v>57</v>
      </c>
      <c r="N41" s="53">
        <v>72</v>
      </c>
      <c r="O41" s="53">
        <v>46</v>
      </c>
      <c r="P41" s="53">
        <v>18</v>
      </c>
      <c r="Q41" s="53">
        <v>27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737</v>
      </c>
      <c r="D42" s="53">
        <f t="shared" si="1"/>
        <v>416</v>
      </c>
      <c r="E42" s="53">
        <f t="shared" si="2"/>
        <v>321</v>
      </c>
      <c r="F42" s="53">
        <v>0</v>
      </c>
      <c r="G42" s="53">
        <v>0</v>
      </c>
      <c r="H42" s="53">
        <v>7</v>
      </c>
      <c r="I42" s="53">
        <v>2</v>
      </c>
      <c r="J42" s="53">
        <v>23</v>
      </c>
      <c r="K42" s="53">
        <v>34</v>
      </c>
      <c r="L42" s="53">
        <v>143</v>
      </c>
      <c r="M42" s="53">
        <v>82</v>
      </c>
      <c r="N42" s="53">
        <v>175</v>
      </c>
      <c r="O42" s="53">
        <v>116</v>
      </c>
      <c r="P42" s="53">
        <v>68</v>
      </c>
      <c r="Q42" s="53">
        <v>87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397896</v>
      </c>
      <c r="D43" s="52">
        <f t="shared" si="4"/>
        <v>184180</v>
      </c>
      <c r="E43" s="52">
        <f t="shared" si="4"/>
        <v>213716</v>
      </c>
      <c r="F43" s="52">
        <f t="shared" si="4"/>
        <v>1347</v>
      </c>
      <c r="G43" s="52">
        <f t="shared" si="4"/>
        <v>1238</v>
      </c>
      <c r="H43" s="52">
        <f t="shared" si="4"/>
        <v>6882</v>
      </c>
      <c r="I43" s="52">
        <f t="shared" si="4"/>
        <v>6693</v>
      </c>
      <c r="J43" s="52">
        <f t="shared" si="4"/>
        <v>32417</v>
      </c>
      <c r="K43" s="52">
        <f t="shared" si="4"/>
        <v>30801</v>
      </c>
      <c r="L43" s="52">
        <f t="shared" si="4"/>
        <v>68534</v>
      </c>
      <c r="M43" s="52">
        <f t="shared" si="4"/>
        <v>70335</v>
      </c>
      <c r="N43" s="52">
        <f t="shared" si="4"/>
        <v>52410</v>
      </c>
      <c r="O43" s="52">
        <f t="shared" si="4"/>
        <v>57664</v>
      </c>
      <c r="P43" s="52">
        <f t="shared" si="4"/>
        <v>22590</v>
      </c>
      <c r="Q43" s="52">
        <f t="shared" si="4"/>
        <v>46985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129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129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E45:I45"/>
    <mergeCell ref="A49:C49"/>
    <mergeCell ref="E49:I49"/>
    <mergeCell ref="E46:I46"/>
    <mergeCell ref="A48:C48"/>
    <mergeCell ref="E48:I48"/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111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131</v>
      </c>
      <c r="J10" s="9" t="s">
        <v>127</v>
      </c>
      <c r="N10" s="11"/>
    </row>
    <row r="11" spans="1:17" s="9" customFormat="1" ht="20.25">
      <c r="N11" s="47"/>
    </row>
    <row r="12" spans="1:17" s="12" customFormat="1" ht="18.75">
      <c r="C12" s="78" t="s">
        <v>63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113</v>
      </c>
      <c r="M17" s="121"/>
      <c r="N17" s="120" t="s">
        <v>112</v>
      </c>
      <c r="O17" s="121" t="s">
        <v>103</v>
      </c>
      <c r="P17" s="59" t="s">
        <v>104</v>
      </c>
      <c r="Q17" s="59" t="s">
        <v>105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55686</v>
      </c>
      <c r="D20" s="53">
        <f>F20+H20+J20+N20+P20+L20</f>
        <v>26052</v>
      </c>
      <c r="E20" s="53">
        <f>G20+I20+K20+O20+Q20+M20</f>
        <v>29634</v>
      </c>
      <c r="F20" s="53">
        <v>286</v>
      </c>
      <c r="G20" s="53">
        <v>305</v>
      </c>
      <c r="H20" s="53">
        <v>994</v>
      </c>
      <c r="I20" s="53">
        <v>981</v>
      </c>
      <c r="J20" s="53">
        <v>3740</v>
      </c>
      <c r="K20" s="53">
        <v>3543</v>
      </c>
      <c r="L20" s="53">
        <v>9634</v>
      </c>
      <c r="M20" s="53">
        <v>10054</v>
      </c>
      <c r="N20" s="53">
        <v>8200</v>
      </c>
      <c r="O20" s="53">
        <v>8564</v>
      </c>
      <c r="P20" s="53">
        <v>3198</v>
      </c>
      <c r="Q20" s="53">
        <v>6187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3076</v>
      </c>
      <c r="D21" s="53">
        <f t="shared" ref="D21:D42" si="1">F21+H21+J21+N21+P21+L21</f>
        <v>1497</v>
      </c>
      <c r="E21" s="53">
        <f t="shared" ref="E21:E42" si="2">G21+I21+K21+O21+Q21+M21</f>
        <v>1579</v>
      </c>
      <c r="F21" s="53">
        <v>11</v>
      </c>
      <c r="G21" s="53">
        <v>15</v>
      </c>
      <c r="H21" s="53">
        <v>50</v>
      </c>
      <c r="I21" s="53">
        <v>44</v>
      </c>
      <c r="J21" s="53">
        <v>257</v>
      </c>
      <c r="K21" s="53">
        <v>211</v>
      </c>
      <c r="L21" s="53">
        <v>645</v>
      </c>
      <c r="M21" s="53">
        <v>575</v>
      </c>
      <c r="N21" s="53">
        <v>399</v>
      </c>
      <c r="O21" s="53">
        <v>417</v>
      </c>
      <c r="P21" s="53">
        <v>135</v>
      </c>
      <c r="Q21" s="53">
        <v>317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17132</v>
      </c>
      <c r="D22" s="53">
        <f t="shared" si="1"/>
        <v>7552</v>
      </c>
      <c r="E22" s="53">
        <f t="shared" si="2"/>
        <v>9580</v>
      </c>
      <c r="F22" s="53">
        <v>16</v>
      </c>
      <c r="G22" s="53">
        <v>16</v>
      </c>
      <c r="H22" s="53">
        <v>37</v>
      </c>
      <c r="I22" s="53">
        <v>46</v>
      </c>
      <c r="J22" s="53">
        <v>1803</v>
      </c>
      <c r="K22" s="53">
        <v>1835</v>
      </c>
      <c r="L22" s="53">
        <v>3164</v>
      </c>
      <c r="M22" s="53">
        <v>3671</v>
      </c>
      <c r="N22" s="53">
        <v>1837</v>
      </c>
      <c r="O22" s="53">
        <v>2539</v>
      </c>
      <c r="P22" s="53">
        <v>695</v>
      </c>
      <c r="Q22" s="53">
        <v>1473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885</v>
      </c>
      <c r="D24" s="53">
        <f t="shared" si="1"/>
        <v>446</v>
      </c>
      <c r="E24" s="53">
        <f t="shared" si="2"/>
        <v>439</v>
      </c>
      <c r="F24" s="53">
        <v>3</v>
      </c>
      <c r="G24" s="53">
        <v>1</v>
      </c>
      <c r="H24" s="53">
        <v>7</v>
      </c>
      <c r="I24" s="53">
        <v>6</v>
      </c>
      <c r="J24" s="53">
        <v>71</v>
      </c>
      <c r="K24" s="53">
        <v>66</v>
      </c>
      <c r="L24" s="53">
        <v>153</v>
      </c>
      <c r="M24" s="53">
        <v>134</v>
      </c>
      <c r="N24" s="53">
        <v>159</v>
      </c>
      <c r="O24" s="53">
        <v>174</v>
      </c>
      <c r="P24" s="53">
        <v>53</v>
      </c>
      <c r="Q24" s="53">
        <v>58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2491</v>
      </c>
      <c r="D25" s="53">
        <f t="shared" si="1"/>
        <v>1465</v>
      </c>
      <c r="E25" s="53">
        <f t="shared" si="2"/>
        <v>1026</v>
      </c>
      <c r="F25" s="53">
        <v>4</v>
      </c>
      <c r="G25" s="53">
        <v>2</v>
      </c>
      <c r="H25" s="53">
        <v>25</v>
      </c>
      <c r="I25" s="53">
        <v>32</v>
      </c>
      <c r="J25" s="53">
        <v>85</v>
      </c>
      <c r="K25" s="53">
        <v>68</v>
      </c>
      <c r="L25" s="53">
        <v>615</v>
      </c>
      <c r="M25" s="53">
        <v>344</v>
      </c>
      <c r="N25" s="53">
        <v>593</v>
      </c>
      <c r="O25" s="53">
        <v>379</v>
      </c>
      <c r="P25" s="53">
        <v>143</v>
      </c>
      <c r="Q25" s="53">
        <v>201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16</v>
      </c>
      <c r="D26" s="53">
        <f t="shared" si="1"/>
        <v>8</v>
      </c>
      <c r="E26" s="53">
        <f t="shared" si="2"/>
        <v>8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2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3392</v>
      </c>
      <c r="D27" s="53">
        <f t="shared" si="1"/>
        <v>1497</v>
      </c>
      <c r="E27" s="53">
        <f t="shared" si="2"/>
        <v>1895</v>
      </c>
      <c r="F27" s="53">
        <v>8</v>
      </c>
      <c r="G27" s="53">
        <v>14</v>
      </c>
      <c r="H27" s="53">
        <v>74</v>
      </c>
      <c r="I27" s="53">
        <v>80</v>
      </c>
      <c r="J27" s="53">
        <v>480</v>
      </c>
      <c r="K27" s="53">
        <v>437</v>
      </c>
      <c r="L27" s="53">
        <v>525</v>
      </c>
      <c r="M27" s="53">
        <v>786</v>
      </c>
      <c r="N27" s="53">
        <v>332</v>
      </c>
      <c r="O27" s="53">
        <v>428</v>
      </c>
      <c r="P27" s="53">
        <v>78</v>
      </c>
      <c r="Q27" s="53">
        <v>150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289</v>
      </c>
      <c r="D28" s="53">
        <f t="shared" si="1"/>
        <v>211</v>
      </c>
      <c r="E28" s="53">
        <f t="shared" si="2"/>
        <v>78</v>
      </c>
      <c r="F28" s="53">
        <v>0</v>
      </c>
      <c r="G28" s="53">
        <v>0</v>
      </c>
      <c r="H28" s="53">
        <v>2</v>
      </c>
      <c r="I28" s="53">
        <v>0</v>
      </c>
      <c r="J28" s="53">
        <v>7</v>
      </c>
      <c r="K28" s="53">
        <v>10</v>
      </c>
      <c r="L28" s="53">
        <v>101</v>
      </c>
      <c r="M28" s="53">
        <v>41</v>
      </c>
      <c r="N28" s="53">
        <v>85</v>
      </c>
      <c r="O28" s="53">
        <v>22</v>
      </c>
      <c r="P28" s="53">
        <v>16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8777</v>
      </c>
      <c r="D29" s="53">
        <f t="shared" si="1"/>
        <v>3889</v>
      </c>
      <c r="E29" s="53">
        <f t="shared" si="2"/>
        <v>4888</v>
      </c>
      <c r="F29" s="53">
        <v>46</v>
      </c>
      <c r="G29" s="53">
        <v>34</v>
      </c>
      <c r="H29" s="53">
        <v>296</v>
      </c>
      <c r="I29" s="53">
        <v>290</v>
      </c>
      <c r="J29" s="53">
        <v>948</v>
      </c>
      <c r="K29" s="53">
        <v>862</v>
      </c>
      <c r="L29" s="53">
        <v>1452</v>
      </c>
      <c r="M29" s="53">
        <v>1931</v>
      </c>
      <c r="N29" s="53">
        <v>850</v>
      </c>
      <c r="O29" s="53">
        <v>1059</v>
      </c>
      <c r="P29" s="53">
        <v>297</v>
      </c>
      <c r="Q29" s="53">
        <v>712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4895</v>
      </c>
      <c r="D30" s="53">
        <f t="shared" si="1"/>
        <v>2019</v>
      </c>
      <c r="E30" s="53">
        <f t="shared" si="2"/>
        <v>2876</v>
      </c>
      <c r="F30" s="53">
        <v>50</v>
      </c>
      <c r="G30" s="53">
        <v>39</v>
      </c>
      <c r="H30" s="53">
        <v>222</v>
      </c>
      <c r="I30" s="53">
        <v>221</v>
      </c>
      <c r="J30" s="53">
        <v>707</v>
      </c>
      <c r="K30" s="53">
        <v>697</v>
      </c>
      <c r="L30" s="53">
        <v>631</v>
      </c>
      <c r="M30" s="53">
        <v>1362</v>
      </c>
      <c r="N30" s="53">
        <v>333</v>
      </c>
      <c r="O30" s="53">
        <v>426</v>
      </c>
      <c r="P30" s="53">
        <v>76</v>
      </c>
      <c r="Q30" s="53">
        <v>131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8951</v>
      </c>
      <c r="D31" s="53">
        <f t="shared" si="1"/>
        <v>4083</v>
      </c>
      <c r="E31" s="53">
        <f t="shared" si="2"/>
        <v>4868</v>
      </c>
      <c r="F31" s="53">
        <v>38</v>
      </c>
      <c r="G31" s="53">
        <v>43</v>
      </c>
      <c r="H31" s="53">
        <v>274</v>
      </c>
      <c r="I31" s="53">
        <v>257</v>
      </c>
      <c r="J31" s="53">
        <v>999</v>
      </c>
      <c r="K31" s="53">
        <v>958</v>
      </c>
      <c r="L31" s="53">
        <v>1574</v>
      </c>
      <c r="M31" s="53">
        <v>1939</v>
      </c>
      <c r="N31" s="53">
        <v>914</v>
      </c>
      <c r="O31" s="53">
        <v>1075</v>
      </c>
      <c r="P31" s="53">
        <v>284</v>
      </c>
      <c r="Q31" s="53">
        <v>596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5078</v>
      </c>
      <c r="D32" s="53">
        <f t="shared" si="1"/>
        <v>2232</v>
      </c>
      <c r="E32" s="53">
        <f t="shared" si="2"/>
        <v>2846</v>
      </c>
      <c r="F32" s="53">
        <v>5</v>
      </c>
      <c r="G32" s="53">
        <v>6</v>
      </c>
      <c r="H32" s="53">
        <v>107</v>
      </c>
      <c r="I32" s="53">
        <v>104</v>
      </c>
      <c r="J32" s="53">
        <v>683</v>
      </c>
      <c r="K32" s="53">
        <v>621</v>
      </c>
      <c r="L32" s="53">
        <v>743</v>
      </c>
      <c r="M32" s="53">
        <v>1170</v>
      </c>
      <c r="N32" s="53">
        <v>527</v>
      </c>
      <c r="O32" s="53">
        <v>686</v>
      </c>
      <c r="P32" s="53">
        <v>167</v>
      </c>
      <c r="Q32" s="53">
        <v>259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19522</v>
      </c>
      <c r="D33" s="53">
        <f t="shared" si="1"/>
        <v>8843</v>
      </c>
      <c r="E33" s="53">
        <f t="shared" si="2"/>
        <v>10679</v>
      </c>
      <c r="F33" s="53">
        <v>1</v>
      </c>
      <c r="G33" s="53">
        <v>2</v>
      </c>
      <c r="H33" s="53">
        <v>6</v>
      </c>
      <c r="I33" s="53">
        <v>10</v>
      </c>
      <c r="J33" s="53">
        <v>1588</v>
      </c>
      <c r="K33" s="53">
        <v>1429</v>
      </c>
      <c r="L33" s="53">
        <v>3759</v>
      </c>
      <c r="M33" s="53">
        <v>3243</v>
      </c>
      <c r="N33" s="53">
        <v>2282</v>
      </c>
      <c r="O33" s="53">
        <v>2752</v>
      </c>
      <c r="P33" s="53">
        <v>1207</v>
      </c>
      <c r="Q33" s="53">
        <v>3243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7911</v>
      </c>
      <c r="D34" s="53">
        <f t="shared" si="1"/>
        <v>3470</v>
      </c>
      <c r="E34" s="53">
        <f t="shared" si="2"/>
        <v>4441</v>
      </c>
      <c r="F34" s="53">
        <v>0</v>
      </c>
      <c r="G34" s="53">
        <v>1</v>
      </c>
      <c r="H34" s="53">
        <v>2</v>
      </c>
      <c r="I34" s="53">
        <v>2</v>
      </c>
      <c r="J34" s="53">
        <v>650</v>
      </c>
      <c r="K34" s="53">
        <v>622</v>
      </c>
      <c r="L34" s="53">
        <v>1638</v>
      </c>
      <c r="M34" s="53">
        <v>1391</v>
      </c>
      <c r="N34" s="53">
        <v>784</v>
      </c>
      <c r="O34" s="53">
        <v>1061</v>
      </c>
      <c r="P34" s="53">
        <v>396</v>
      </c>
      <c r="Q34" s="53">
        <v>1364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38530</v>
      </c>
      <c r="D35" s="53">
        <f t="shared" si="1"/>
        <v>17682</v>
      </c>
      <c r="E35" s="53">
        <f t="shared" si="2"/>
        <v>20848</v>
      </c>
      <c r="F35" s="53">
        <v>100</v>
      </c>
      <c r="G35" s="53">
        <v>92</v>
      </c>
      <c r="H35" s="53">
        <v>533</v>
      </c>
      <c r="I35" s="53">
        <v>517</v>
      </c>
      <c r="J35" s="53">
        <v>3069</v>
      </c>
      <c r="K35" s="53">
        <v>2910</v>
      </c>
      <c r="L35" s="53">
        <v>6406</v>
      </c>
      <c r="M35" s="53">
        <v>6156</v>
      </c>
      <c r="N35" s="53">
        <v>5007</v>
      </c>
      <c r="O35" s="53">
        <v>5601</v>
      </c>
      <c r="P35" s="53">
        <v>2567</v>
      </c>
      <c r="Q35" s="53">
        <v>5572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2102</v>
      </c>
      <c r="D36" s="53">
        <f t="shared" si="1"/>
        <v>913</v>
      </c>
      <c r="E36" s="53">
        <f t="shared" si="2"/>
        <v>1189</v>
      </c>
      <c r="F36" s="53">
        <v>0</v>
      </c>
      <c r="G36" s="53">
        <v>0</v>
      </c>
      <c r="H36" s="53">
        <v>3</v>
      </c>
      <c r="I36" s="53">
        <v>1</v>
      </c>
      <c r="J36" s="53">
        <v>165</v>
      </c>
      <c r="K36" s="53">
        <v>123</v>
      </c>
      <c r="L36" s="53">
        <v>412</v>
      </c>
      <c r="M36" s="53">
        <v>352</v>
      </c>
      <c r="N36" s="53">
        <v>220</v>
      </c>
      <c r="O36" s="53">
        <v>352</v>
      </c>
      <c r="P36" s="53">
        <v>113</v>
      </c>
      <c r="Q36" s="53">
        <v>361</v>
      </c>
    </row>
    <row r="37" spans="1:17" s="35" customFormat="1" ht="18.75">
      <c r="A37" s="50" t="s">
        <v>91</v>
      </c>
      <c r="B37" s="54" t="s">
        <v>92</v>
      </c>
      <c r="C37" s="52">
        <f t="shared" si="0"/>
        <v>389</v>
      </c>
      <c r="D37" s="53">
        <f t="shared" si="1"/>
        <v>192</v>
      </c>
      <c r="E37" s="53">
        <f t="shared" si="2"/>
        <v>197</v>
      </c>
      <c r="F37" s="53">
        <v>0</v>
      </c>
      <c r="G37" s="53">
        <v>0</v>
      </c>
      <c r="H37" s="53">
        <v>1</v>
      </c>
      <c r="I37" s="53">
        <v>0</v>
      </c>
      <c r="J37" s="53">
        <v>29</v>
      </c>
      <c r="K37" s="53">
        <v>23</v>
      </c>
      <c r="L37" s="53">
        <v>94</v>
      </c>
      <c r="M37" s="53">
        <v>67</v>
      </c>
      <c r="N37" s="53">
        <v>47</v>
      </c>
      <c r="O37" s="53">
        <v>46</v>
      </c>
      <c r="P37" s="53">
        <v>21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4501</v>
      </c>
      <c r="D38" s="53">
        <f t="shared" si="1"/>
        <v>2116</v>
      </c>
      <c r="E38" s="53">
        <f t="shared" si="2"/>
        <v>2385</v>
      </c>
      <c r="F38" s="53">
        <v>4</v>
      </c>
      <c r="G38" s="53">
        <v>5</v>
      </c>
      <c r="H38" s="53">
        <v>34</v>
      </c>
      <c r="I38" s="53">
        <v>35</v>
      </c>
      <c r="J38" s="53">
        <v>290</v>
      </c>
      <c r="K38" s="53">
        <v>263</v>
      </c>
      <c r="L38" s="53">
        <v>701</v>
      </c>
      <c r="M38" s="53">
        <v>530</v>
      </c>
      <c r="N38" s="53">
        <v>658</v>
      </c>
      <c r="O38" s="53">
        <v>750</v>
      </c>
      <c r="P38" s="53">
        <v>429</v>
      </c>
      <c r="Q38" s="53">
        <v>802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25356</v>
      </c>
      <c r="D39" s="53">
        <f t="shared" si="1"/>
        <v>11186</v>
      </c>
      <c r="E39" s="53">
        <f t="shared" si="2"/>
        <v>14170</v>
      </c>
      <c r="F39" s="53">
        <v>110</v>
      </c>
      <c r="G39" s="53">
        <v>113</v>
      </c>
      <c r="H39" s="53">
        <v>563</v>
      </c>
      <c r="I39" s="53">
        <v>553</v>
      </c>
      <c r="J39" s="53">
        <v>2101</v>
      </c>
      <c r="K39" s="53">
        <v>1925</v>
      </c>
      <c r="L39" s="53">
        <v>4541</v>
      </c>
      <c r="M39" s="53">
        <v>4641</v>
      </c>
      <c r="N39" s="53">
        <v>2559</v>
      </c>
      <c r="O39" s="53">
        <v>3425</v>
      </c>
      <c r="P39" s="53">
        <v>1312</v>
      </c>
      <c r="Q39" s="53">
        <v>3513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16202</v>
      </c>
      <c r="D40" s="53">
        <f t="shared" si="1"/>
        <v>6969</v>
      </c>
      <c r="E40" s="53">
        <f t="shared" si="2"/>
        <v>9233</v>
      </c>
      <c r="F40" s="53">
        <v>80</v>
      </c>
      <c r="G40" s="53">
        <v>92</v>
      </c>
      <c r="H40" s="53">
        <v>474</v>
      </c>
      <c r="I40" s="53">
        <v>438</v>
      </c>
      <c r="J40" s="53">
        <v>1488</v>
      </c>
      <c r="K40" s="53">
        <v>1366</v>
      </c>
      <c r="L40" s="53">
        <v>2646</v>
      </c>
      <c r="M40" s="53">
        <v>3266</v>
      </c>
      <c r="N40" s="53">
        <v>1550</v>
      </c>
      <c r="O40" s="53">
        <v>2077</v>
      </c>
      <c r="P40" s="53">
        <v>731</v>
      </c>
      <c r="Q40" s="53">
        <v>1994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16956</v>
      </c>
      <c r="D41" s="53">
        <f t="shared" si="1"/>
        <v>8057</v>
      </c>
      <c r="E41" s="53">
        <f t="shared" si="2"/>
        <v>8899</v>
      </c>
      <c r="F41" s="53">
        <v>57</v>
      </c>
      <c r="G41" s="53">
        <v>47</v>
      </c>
      <c r="H41" s="53">
        <v>266</v>
      </c>
      <c r="I41" s="53">
        <v>224</v>
      </c>
      <c r="J41" s="53">
        <v>1330</v>
      </c>
      <c r="K41" s="53">
        <v>1219</v>
      </c>
      <c r="L41" s="53">
        <v>3126</v>
      </c>
      <c r="M41" s="53">
        <v>2732</v>
      </c>
      <c r="N41" s="53">
        <v>2213</v>
      </c>
      <c r="O41" s="53">
        <v>2383</v>
      </c>
      <c r="P41" s="53">
        <v>1065</v>
      </c>
      <c r="Q41" s="53">
        <v>2294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8163</v>
      </c>
      <c r="D42" s="53">
        <f t="shared" si="1"/>
        <v>3865</v>
      </c>
      <c r="E42" s="53">
        <f t="shared" si="2"/>
        <v>4298</v>
      </c>
      <c r="F42" s="53">
        <v>11</v>
      </c>
      <c r="G42" s="53">
        <v>17</v>
      </c>
      <c r="H42" s="53">
        <v>86</v>
      </c>
      <c r="I42" s="53">
        <v>108</v>
      </c>
      <c r="J42" s="53">
        <v>674</v>
      </c>
      <c r="K42" s="53">
        <v>630</v>
      </c>
      <c r="L42" s="53">
        <v>1468</v>
      </c>
      <c r="M42" s="53">
        <v>1190</v>
      </c>
      <c r="N42" s="53">
        <v>1109</v>
      </c>
      <c r="O42" s="53">
        <v>1151</v>
      </c>
      <c r="P42" s="53">
        <v>517</v>
      </c>
      <c r="Q42" s="53">
        <v>1202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246819</v>
      </c>
      <c r="D43" s="52">
        <f>SUM(D20:D42)-D21-D23-D26-D37</f>
        <v>112547</v>
      </c>
      <c r="E43" s="52">
        <f>SUM(E20:E42)-E21-E23-E26-E37</f>
        <v>134272</v>
      </c>
      <c r="F43" s="52">
        <f t="shared" ref="F43:Q43" si="4">SUM(F20:F42)-F21-F23-F26-F37</f>
        <v>819</v>
      </c>
      <c r="G43" s="52">
        <f t="shared" si="4"/>
        <v>829</v>
      </c>
      <c r="H43" s="52">
        <f t="shared" si="4"/>
        <v>4005</v>
      </c>
      <c r="I43" s="52">
        <f t="shared" si="4"/>
        <v>3905</v>
      </c>
      <c r="J43" s="52">
        <f t="shared" si="4"/>
        <v>20878</v>
      </c>
      <c r="K43" s="52">
        <f t="shared" si="4"/>
        <v>19584</v>
      </c>
      <c r="L43" s="52">
        <f t="shared" si="4"/>
        <v>43289</v>
      </c>
      <c r="M43" s="52">
        <f t="shared" si="4"/>
        <v>44933</v>
      </c>
      <c r="N43" s="52">
        <f t="shared" si="4"/>
        <v>30212</v>
      </c>
      <c r="O43" s="52">
        <f t="shared" si="4"/>
        <v>34904</v>
      </c>
      <c r="P43" s="52">
        <f t="shared" si="4"/>
        <v>13344</v>
      </c>
      <c r="Q43" s="52">
        <f t="shared" si="4"/>
        <v>30117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129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129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mironov.rs</cp:lastModifiedBy>
  <cp:lastPrinted>2024-02-05T06:38:12Z</cp:lastPrinted>
  <dcterms:created xsi:type="dcterms:W3CDTF">2016-02-08T07:42:54Z</dcterms:created>
  <dcterms:modified xsi:type="dcterms:W3CDTF">2026-06-01T05:29:30Z</dcterms:modified>
</cp:coreProperties>
</file>